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/>
  <bookViews>
    <workbookView xWindow="260" yWindow="1040" windowWidth="20540" windowHeight="14240" firstSheet="2" activeTab="2"/>
  </bookViews>
  <sheets>
    <sheet name="Sheet1" sheetId="1" state="hidden" r:id="rId1"/>
    <sheet name="Sheet2" sheetId="2" state="hidden" r:id="rId2"/>
    <sheet name="K-Elementary" sheetId="4" r:id="rId3"/>
  </sheets>
  <definedNames>
    <definedName name="_xlnm.Print_Area" localSheetId="2">'K-Elementary'!$A$1:$G$51</definedName>
    <definedName name="_xlnm.Print_Area" localSheetId="1">Sheet2!$A$1:$H$53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7" i="4"/>
  <c r="D36"/>
  <c r="D35"/>
  <c r="D19"/>
  <c r="D18"/>
  <c r="D17"/>
  <c r="D27"/>
  <c r="D28"/>
  <c r="D29"/>
  <c r="F24"/>
  <c r="D24"/>
  <c r="C24"/>
  <c r="E24"/>
  <c r="F14"/>
  <c r="D14"/>
  <c r="C14"/>
  <c r="E14"/>
  <c r="G14"/>
  <c r="G24"/>
  <c r="T14" i="1"/>
  <c r="T15"/>
  <c r="T16"/>
  <c r="T17"/>
  <c r="T18"/>
  <c r="T19"/>
  <c r="U23"/>
  <c r="U21"/>
  <c r="T10"/>
  <c r="T11"/>
  <c r="T12"/>
  <c r="T13"/>
  <c r="T6"/>
  <c r="T7"/>
  <c r="T8"/>
  <c r="T5"/>
  <c r="L25"/>
  <c r="H29"/>
  <c r="J29"/>
  <c r="H30"/>
  <c r="J30"/>
  <c r="H28"/>
  <c r="J28"/>
  <c r="H27"/>
  <c r="J27"/>
  <c r="Q23"/>
  <c r="P23"/>
  <c r="R23"/>
  <c r="S25"/>
  <c r="Q21"/>
  <c r="Q6"/>
  <c r="Q7"/>
  <c r="Q8"/>
  <c r="Q9"/>
  <c r="Q10"/>
  <c r="Q11"/>
  <c r="Q12"/>
  <c r="Q13"/>
  <c r="Q14"/>
  <c r="Q15"/>
  <c r="Q16"/>
  <c r="Q17"/>
  <c r="Q18"/>
  <c r="Q19"/>
  <c r="Q5"/>
  <c r="J5"/>
  <c r="P21"/>
  <c r="S21"/>
  <c r="P19"/>
  <c r="R19"/>
  <c r="P18"/>
  <c r="R18"/>
  <c r="P17"/>
  <c r="R17"/>
  <c r="P16"/>
  <c r="R16"/>
  <c r="P15"/>
  <c r="R15"/>
  <c r="P14"/>
  <c r="R14"/>
  <c r="P13"/>
  <c r="R13"/>
  <c r="P12"/>
  <c r="R12"/>
  <c r="P11"/>
  <c r="R11"/>
  <c r="P10"/>
  <c r="R10"/>
  <c r="P9"/>
  <c r="R9"/>
  <c r="P8"/>
  <c r="R8"/>
  <c r="P7"/>
  <c r="R7"/>
  <c r="P6"/>
  <c r="R6"/>
  <c r="P5"/>
  <c r="R5"/>
  <c r="S17"/>
  <c r="S9"/>
  <c r="I5"/>
  <c r="L4"/>
  <c r="F25"/>
  <c r="F23"/>
  <c r="F21"/>
  <c r="F6"/>
  <c r="F7"/>
  <c r="F8"/>
  <c r="F9"/>
  <c r="F10"/>
  <c r="F11"/>
  <c r="F12"/>
  <c r="F13"/>
  <c r="F14"/>
  <c r="F15"/>
  <c r="F16"/>
  <c r="F17"/>
  <c r="F18"/>
  <c r="F19"/>
  <c r="F5"/>
  <c r="K23"/>
  <c r="J23"/>
  <c r="I23"/>
  <c r="H23"/>
  <c r="K21"/>
  <c r="J21"/>
  <c r="I21"/>
  <c r="H21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K5"/>
  <c r="I6"/>
  <c r="I7"/>
  <c r="I8"/>
  <c r="I9"/>
  <c r="I10"/>
  <c r="I11"/>
  <c r="I12"/>
  <c r="I13"/>
  <c r="I14"/>
  <c r="I15"/>
  <c r="I16"/>
  <c r="I17"/>
  <c r="I18"/>
  <c r="I19"/>
  <c r="H6"/>
  <c r="H7"/>
  <c r="H8"/>
  <c r="H9"/>
  <c r="H10"/>
  <c r="H11"/>
  <c r="H12"/>
  <c r="H13"/>
  <c r="H14"/>
  <c r="H15"/>
  <c r="H16"/>
  <c r="H17"/>
  <c r="H18"/>
  <c r="H19"/>
  <c r="H5"/>
  <c r="L5"/>
  <c r="S8"/>
  <c r="S16"/>
  <c r="U9"/>
  <c r="U8"/>
  <c r="S12"/>
  <c r="U5"/>
  <c r="U17"/>
  <c r="S5"/>
  <c r="S13"/>
  <c r="S23"/>
  <c r="U12"/>
  <c r="U13"/>
  <c r="U16"/>
  <c r="S7"/>
  <c r="S11"/>
  <c r="S15"/>
  <c r="S19"/>
  <c r="U11"/>
  <c r="U7"/>
  <c r="U19"/>
  <c r="U15"/>
  <c r="S6"/>
  <c r="S10"/>
  <c r="S14"/>
  <c r="S18"/>
  <c r="U10"/>
  <c r="U6"/>
  <c r="U18"/>
  <c r="U14"/>
  <c r="L19"/>
  <c r="L18"/>
  <c r="L17"/>
  <c r="L16"/>
  <c r="L15"/>
  <c r="L14"/>
  <c r="L13"/>
  <c r="L12"/>
  <c r="L11"/>
  <c r="L10"/>
  <c r="L9"/>
  <c r="L8"/>
  <c r="L7"/>
  <c r="L6"/>
  <c r="L21"/>
  <c r="L23"/>
  <c r="R21"/>
  <c r="C24" i="2"/>
  <c r="E24"/>
  <c r="D24"/>
  <c r="G24"/>
  <c r="K34"/>
  <c r="J34"/>
  <c r="K35"/>
  <c r="H41"/>
  <c r="G41"/>
  <c r="G32"/>
  <c r="G19"/>
  <c r="G18"/>
  <c r="G17"/>
  <c r="G16"/>
  <c r="G15"/>
  <c r="D32"/>
  <c r="C32"/>
  <c r="H32"/>
  <c r="D20"/>
  <c r="C20"/>
  <c r="H20"/>
  <c r="D19"/>
  <c r="C19"/>
  <c r="H19"/>
  <c r="D18"/>
  <c r="C18"/>
  <c r="H18"/>
  <c r="D17"/>
  <c r="C17"/>
  <c r="H17"/>
  <c r="D16"/>
  <c r="C16"/>
  <c r="H16"/>
  <c r="D15"/>
  <c r="C15"/>
  <c r="H15"/>
  <c r="G14"/>
  <c r="D14"/>
  <c r="C14"/>
  <c r="H14"/>
  <c r="G13"/>
  <c r="D13"/>
  <c r="C13"/>
  <c r="H13"/>
  <c r="G12"/>
  <c r="D12"/>
  <c r="C12"/>
  <c r="H12"/>
  <c r="G11"/>
  <c r="D11"/>
  <c r="C11"/>
  <c r="H11"/>
  <c r="D10"/>
  <c r="C10"/>
  <c r="H10"/>
  <c r="G9"/>
  <c r="D9"/>
  <c r="C9"/>
  <c r="H9"/>
  <c r="G8"/>
  <c r="D8"/>
  <c r="C8"/>
  <c r="H8"/>
  <c r="G7"/>
  <c r="D7"/>
  <c r="C7"/>
  <c r="H7"/>
  <c r="G6"/>
  <c r="D6"/>
  <c r="C6"/>
  <c r="H6"/>
  <c r="K36"/>
  <c r="H24"/>
  <c r="E6"/>
  <c r="E7"/>
  <c r="E8"/>
  <c r="E9"/>
  <c r="E10"/>
  <c r="E11"/>
  <c r="E12"/>
  <c r="E13"/>
  <c r="E14"/>
  <c r="E15"/>
  <c r="E16"/>
  <c r="E17"/>
  <c r="E18"/>
  <c r="E19"/>
  <c r="E20"/>
  <c r="E32"/>
</calcChain>
</file>

<file path=xl/sharedStrings.xml><?xml version="1.0" encoding="utf-8"?>
<sst xmlns="http://schemas.openxmlformats.org/spreadsheetml/2006/main" count="254" uniqueCount="79">
  <si>
    <r>
      <t>Middle School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– 8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5 days 8:45 AM – 2:30 PM</t>
    </r>
  </si>
  <si>
    <r>
      <t>K – Elementary  Part Time</t>
    </r>
    <r>
      <rPr>
        <sz val="11"/>
        <color theme="1"/>
        <rFont val="Calibri"/>
        <family val="2"/>
        <scheme val="minor"/>
      </rPr>
      <t xml:space="preserve"> 8:45 AM – 2:30 PM</t>
    </r>
  </si>
  <si>
    <t>1 day / week</t>
  </si>
  <si>
    <t>2 days / week</t>
  </si>
  <si>
    <t>3 days / week</t>
  </si>
  <si>
    <t>4 days /week</t>
  </si>
  <si>
    <t>Pre-K Registration and Supply Fee</t>
  </si>
  <si>
    <r>
      <t>Kindergarten –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 Registration and Supply Fee</t>
    </r>
  </si>
  <si>
    <r>
      <t>Elementary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– 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Registration and Supply Fee</t>
    </r>
  </si>
  <si>
    <r>
      <t>Middle School 6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– 8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Registration and Supply Fee</t>
    </r>
  </si>
  <si>
    <t>Field Trip Fees and Miscellaneous Fees</t>
  </si>
  <si>
    <t>As needed</t>
  </si>
  <si>
    <t>Returned Check Fee</t>
  </si>
  <si>
    <t>Late Tuition Fee</t>
  </si>
  <si>
    <r>
      <t>SCHEDULE OF TUITION AND FEES</t>
    </r>
    <r>
      <rPr>
        <sz val="12"/>
        <color rgb="FF0070C0"/>
        <rFont val="Calibri"/>
        <family val="2"/>
        <scheme val="minor"/>
      </rPr>
      <t xml:space="preserve"> 2012-213</t>
    </r>
  </si>
  <si>
    <t>%</t>
  </si>
  <si>
    <t>TUITION IF PAID IN FULL</t>
  </si>
  <si>
    <t>Pre-K  3 days / week  8:50 – 11:50 AM</t>
  </si>
  <si>
    <t>Pre-K  4 days / week 8:50 – 11:50 AM</t>
  </si>
  <si>
    <t>Pre-K  5 days / week  8:50 – 11:50 AM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</si>
  <si>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Child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</si>
  <si>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Child</t>
    </r>
  </si>
  <si>
    <r>
      <t>Kindergarten - 1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5 days 8:45 AM – 2:30 PM</t>
    </r>
  </si>
  <si>
    <r>
      <t>Elementary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– 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5 days 8:45 AM – 2:30 PM</t>
    </r>
  </si>
  <si>
    <r>
      <t>Middle School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– 8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5 days 8:45 AM – 2:30 PM</t>
    </r>
  </si>
  <si>
    <r>
      <t>Kindergarten –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 Registration and Supply Fee</t>
    </r>
  </si>
  <si>
    <r>
      <t>Elementary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– 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Registration and Supply Fee</t>
    </r>
  </si>
  <si>
    <t>Before School Care -  7:30 AM - 8:45 AM</t>
    <phoneticPr fontId="17" type="noConversion"/>
  </si>
  <si>
    <r>
      <t>Middle School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– 8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Registration and Supply Fee</t>
    </r>
  </si>
  <si>
    <t>PRE-K</t>
  </si>
  <si>
    <t xml:space="preserve">KINDERGARDEN </t>
  </si>
  <si>
    <t>After School Care 2:45 PM - 5:30 PM</t>
    <phoneticPr fontId="17" type="noConversion"/>
  </si>
  <si>
    <t>Kindergarden  Part Time 8:45 AM – 2:30 PM</t>
  </si>
  <si>
    <t>ELEMENTARY</t>
  </si>
  <si>
    <t>Elementary  Part Time 8:45 AM – 2:30 PM</t>
  </si>
  <si>
    <t>MIDDLE SCHOOL</t>
  </si>
  <si>
    <t>Middle School Part Time 8:45 AM – 2:30 PM</t>
  </si>
  <si>
    <t>PAID IN FULL</t>
  </si>
  <si>
    <t xml:space="preserve"> PAID IN FULL</t>
  </si>
  <si>
    <t xml:space="preserve">MONTHLY </t>
  </si>
  <si>
    <t>Kindergarten School Part Time 8:45 AM – 2:30 PM</t>
  </si>
  <si>
    <t>Elementary School Part Time 8:45 AM – 2:45 PM</t>
  </si>
  <si>
    <t>Add 3%</t>
  </si>
  <si>
    <t>All tuition and fees are NON-REFUNDABLE</t>
  </si>
  <si>
    <t>SCHEDULE OF TUITION AND FEES 2018-2019</t>
  </si>
  <si>
    <t>*** Please note : discount for second child applies ONLY if first child is enrolled full time***</t>
  </si>
  <si>
    <t>$60.00 discount for registration paid before May 20th</t>
  </si>
  <si>
    <t>ROBERT MULLER SCHOOL / CENTER FOR LIVING ETHICS</t>
  </si>
  <si>
    <r>
      <t>SCHEDULE OF TUITION AND FEES</t>
    </r>
    <r>
      <rPr>
        <sz val="12"/>
        <color rgb="FF0070C0"/>
        <rFont val="Calibri"/>
        <family val="2"/>
        <scheme val="minor"/>
      </rPr>
      <t xml:space="preserve"> </t>
    </r>
  </si>
  <si>
    <t>ANNUAL TUITION</t>
  </si>
  <si>
    <t>MONTHLY INSTALLMENT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</si>
  <si>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Child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</si>
  <si>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Child</t>
    </r>
  </si>
  <si>
    <r>
      <t>Pre-K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3 days / week</t>
    </r>
    <r>
      <rPr>
        <sz val="11"/>
        <color theme="1"/>
        <rFont val="Calibri"/>
        <family val="2"/>
        <scheme val="minor"/>
      </rPr>
      <t xml:space="preserve">  8:50 – 11:50 AM</t>
    </r>
  </si>
  <si>
    <t>1 of 3 days staying until 2:20 PM</t>
  </si>
  <si>
    <t>2 of 3 days staying until 2:20 PM</t>
  </si>
  <si>
    <t>3 of 3 days staying until 2:20 PM</t>
  </si>
  <si>
    <r>
      <t xml:space="preserve">Pre-K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 days / week</t>
    </r>
    <r>
      <rPr>
        <sz val="11"/>
        <color theme="1"/>
        <rFont val="Calibri"/>
        <family val="2"/>
        <scheme val="minor"/>
      </rPr>
      <t xml:space="preserve"> 8:50 – 11:50 AM</t>
    </r>
  </si>
  <si>
    <t>1 of 4 days staying until 2:20 PM</t>
  </si>
  <si>
    <t>2 of 4 days staying until 2:20 PM</t>
  </si>
  <si>
    <t>3 of 4 days staying until 2:20 PM</t>
  </si>
  <si>
    <t>4 of 4 days staying until 2:20 PM</t>
  </si>
  <si>
    <r>
      <t>Pre-K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5 days / week</t>
    </r>
    <r>
      <rPr>
        <sz val="11"/>
        <color theme="1"/>
        <rFont val="Calibri"/>
        <family val="2"/>
        <scheme val="minor"/>
      </rPr>
      <t xml:space="preserve">  8:50 – 11:50 AM</t>
    </r>
  </si>
  <si>
    <t>1 of 5 days staying until 2:20 PM</t>
  </si>
  <si>
    <t xml:space="preserve">Before &amp; After School Care </t>
    <phoneticPr fontId="17" type="noConversion"/>
  </si>
  <si>
    <t xml:space="preserve">BEFORE/AFTER PROGRAM </t>
    <phoneticPr fontId="17" type="noConversion"/>
  </si>
  <si>
    <r>
      <t>Elementary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–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 xml:space="preserve">Grade </t>
    </r>
    <r>
      <rPr>
        <b/>
        <sz val="11"/>
        <color theme="1"/>
        <rFont val="Calibri"/>
        <family val="2"/>
        <scheme val="minor"/>
      </rPr>
      <t>5 days 8:45 AM – 2:45 PM</t>
    </r>
    <phoneticPr fontId="17" type="noConversion"/>
  </si>
  <si>
    <r>
      <t>Pay</t>
    </r>
    <r>
      <rPr>
        <b/>
        <sz val="11"/>
        <color indexed="8"/>
        <rFont val="Calibri"/>
        <family val="2"/>
      </rPr>
      <t>ing via PayP</t>
    </r>
    <r>
      <rPr>
        <b/>
        <sz val="11"/>
        <color theme="1"/>
        <rFont val="Calibri"/>
        <family val="2"/>
        <scheme val="minor"/>
      </rPr>
      <t>al</t>
    </r>
    <phoneticPr fontId="17" type="noConversion"/>
  </si>
  <si>
    <r>
      <t>Elementary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–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Registration</t>
    </r>
    <r>
      <rPr>
        <b/>
        <sz val="11"/>
        <color indexed="8"/>
        <rFont val="Calibri"/>
        <family val="2"/>
      </rPr>
      <t xml:space="preserve"> Fee</t>
    </r>
    <phoneticPr fontId="17" type="noConversion"/>
  </si>
  <si>
    <t>ANNUAL</t>
    <phoneticPr fontId="17" type="noConversion"/>
  </si>
  <si>
    <r>
      <t>Transitional Kindergarten</t>
    </r>
    <r>
      <rPr>
        <b/>
        <sz val="11"/>
        <color theme="1"/>
        <rFont val="Calibri"/>
        <family val="2"/>
        <scheme val="minor"/>
      </rPr>
      <t xml:space="preserve"> - 1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 xml:space="preserve">Grade 
</t>
    </r>
    <r>
      <rPr>
        <b/>
        <sz val="11"/>
        <color theme="1"/>
        <rFont val="Calibri"/>
        <family val="2"/>
        <scheme val="minor"/>
      </rPr>
      <t>5 days 8:45 AM – 2:30 PM</t>
    </r>
    <phoneticPr fontId="17" type="noConversion"/>
  </si>
  <si>
    <r>
      <t xml:space="preserve">KINDERGARTEN </t>
    </r>
    <r>
      <rPr>
        <b/>
        <i/>
        <sz val="16"/>
        <color indexed="8"/>
        <rFont val="Gabriola"/>
      </rPr>
      <t/>
    </r>
    <phoneticPr fontId="17" type="noConversion"/>
  </si>
  <si>
    <r>
      <t xml:space="preserve">Transitional </t>
    </r>
    <r>
      <rPr>
        <b/>
        <sz val="11"/>
        <color theme="1"/>
        <rFont val="Calibri"/>
        <family val="2"/>
        <scheme val="minor"/>
      </rPr>
      <t>Kindergarten –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 Registration</t>
    </r>
    <r>
      <rPr>
        <b/>
        <sz val="11"/>
        <color indexed="8"/>
        <rFont val="Calibri"/>
        <family val="2"/>
      </rPr>
      <t xml:space="preserve"> Fee</t>
    </r>
    <phoneticPr fontId="17" type="noConversion"/>
  </si>
  <si>
    <t>2 of 5 days staying until 2:20 PM</t>
  </si>
  <si>
    <t>3 of 5 days staying until 2:20 PM</t>
  </si>
  <si>
    <t xml:space="preserve">4 of 5 days staying until 2:20 PM </t>
  </si>
  <si>
    <t>5 of 5 days staying until 2:20 PM</t>
  </si>
  <si>
    <r>
      <t>Kindergarten - 1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days 8:45 AM – 2:30 PM</t>
    </r>
  </si>
  <si>
    <r>
      <t>Elementary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– 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5 days 8:45 AM – 2:30 PM</t>
    </r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</si>
</sst>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70C0"/>
      <name val="Mongolian Baiti"/>
      <family val="4"/>
    </font>
    <font>
      <sz val="11"/>
      <color indexed="8"/>
      <name val="Gabriola"/>
      <family val="5"/>
    </font>
    <font>
      <b/>
      <sz val="24"/>
      <color indexed="8"/>
      <name val="Gabriola"/>
      <family val="5"/>
    </font>
    <font>
      <b/>
      <sz val="14"/>
      <color rgb="FF0070C0"/>
      <name val="Gabriola"/>
      <family val="5"/>
    </font>
    <font>
      <sz val="20"/>
      <color indexed="8"/>
      <name val="Gabriola"/>
      <family val="5"/>
    </font>
    <font>
      <sz val="18"/>
      <color indexed="8"/>
      <name val="Gabriola"/>
      <family val="5"/>
    </font>
    <font>
      <sz val="8"/>
      <name val="Georgia"/>
    </font>
    <font>
      <b/>
      <sz val="11"/>
      <color indexed="8"/>
      <name val="Calibri"/>
      <family val="2"/>
    </font>
    <font>
      <b/>
      <sz val="18"/>
      <color indexed="8"/>
      <name val="Gabriola"/>
    </font>
    <font>
      <b/>
      <i/>
      <sz val="16"/>
      <color indexed="8"/>
      <name val="Gabriola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center"/>
    </xf>
    <xf numFmtId="0" fontId="0" fillId="0" borderId="5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164" fontId="0" fillId="0" borderId="12" xfId="0" applyNumberFormat="1" applyBorder="1" applyAlignment="1">
      <alignment vertical="top" wrapText="1"/>
    </xf>
    <xf numFmtId="164" fontId="0" fillId="0" borderId="13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164" fontId="0" fillId="0" borderId="15" xfId="0" applyNumberFormat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164" fontId="0" fillId="2" borderId="5" xfId="0" applyNumberFormat="1" applyFill="1" applyBorder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2" xfId="0" applyFont="1" applyFill="1" applyBorder="1" applyAlignment="1">
      <alignment vertical="top" wrapText="1"/>
    </xf>
    <xf numFmtId="164" fontId="0" fillId="0" borderId="5" xfId="0" applyNumberFormat="1" applyFill="1" applyBorder="1" applyAlignment="1">
      <alignment vertical="top" wrapText="1"/>
    </xf>
    <xf numFmtId="164" fontId="0" fillId="0" borderId="12" xfId="0" applyNumberForma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2" fontId="0" fillId="0" borderId="0" xfId="0" applyNumberFormat="1" applyBorder="1"/>
    <xf numFmtId="0" fontId="0" fillId="0" borderId="2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164" fontId="0" fillId="0" borderId="29" xfId="0" applyNumberFormat="1" applyBorder="1" applyAlignment="1">
      <alignment vertical="top" wrapText="1"/>
    </xf>
    <xf numFmtId="164" fontId="0" fillId="0" borderId="23" xfId="0" applyNumberFormat="1" applyBorder="1" applyAlignment="1">
      <alignment vertical="top" wrapText="1"/>
    </xf>
    <xf numFmtId="164" fontId="0" fillId="4" borderId="20" xfId="0" applyNumberFormat="1" applyFill="1" applyBorder="1" applyAlignment="1">
      <alignment vertical="top" wrapText="1"/>
    </xf>
    <xf numFmtId="164" fontId="0" fillId="4" borderId="21" xfId="0" applyNumberFormat="1" applyFill="1" applyBorder="1" applyAlignment="1">
      <alignment vertical="top" wrapText="1"/>
    </xf>
    <xf numFmtId="164" fontId="0" fillId="4" borderId="22" xfId="0" applyNumberFormat="1" applyFill="1" applyBorder="1" applyAlignment="1">
      <alignment vertical="top" wrapText="1"/>
    </xf>
    <xf numFmtId="164" fontId="0" fillId="4" borderId="29" xfId="0" applyNumberFormat="1" applyFill="1" applyBorder="1" applyAlignment="1">
      <alignment vertical="top" wrapText="1"/>
    </xf>
    <xf numFmtId="164" fontId="0" fillId="4" borderId="19" xfId="0" applyNumberFormat="1" applyFill="1" applyBorder="1" applyAlignment="1">
      <alignment vertical="top" wrapText="1"/>
    </xf>
    <xf numFmtId="164" fontId="0" fillId="4" borderId="30" xfId="0" applyNumberFormat="1" applyFill="1" applyBorder="1" applyAlignment="1">
      <alignment vertical="top" wrapText="1"/>
    </xf>
    <xf numFmtId="0" fontId="1" fillId="4" borderId="31" xfId="0" applyFont="1" applyFill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" fillId="4" borderId="32" xfId="0" applyFont="1" applyFill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164" fontId="0" fillId="0" borderId="35" xfId="0" applyNumberFormat="1" applyFill="1" applyBorder="1" applyAlignment="1">
      <alignment vertical="top" wrapText="1"/>
    </xf>
    <xf numFmtId="164" fontId="0" fillId="0" borderId="36" xfId="0" applyNumberFormat="1" applyFill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164" fontId="0" fillId="0" borderId="34" xfId="0" applyNumberFormat="1" applyBorder="1" applyAlignment="1">
      <alignment vertical="top" wrapText="1"/>
    </xf>
    <xf numFmtId="164" fontId="0" fillId="0" borderId="35" xfId="0" applyNumberFormat="1" applyBorder="1" applyAlignment="1">
      <alignment vertical="top" wrapText="1"/>
    </xf>
    <xf numFmtId="164" fontId="0" fillId="0" borderId="36" xfId="0" applyNumberFormat="1" applyBorder="1" applyAlignment="1">
      <alignment vertical="top" wrapText="1"/>
    </xf>
    <xf numFmtId="164" fontId="0" fillId="0" borderId="19" xfId="0" applyNumberFormat="1" applyBorder="1" applyAlignment="1">
      <alignment vertical="top" wrapText="1"/>
    </xf>
    <xf numFmtId="164" fontId="0" fillId="0" borderId="30" xfId="0" applyNumberFormat="1" applyBorder="1" applyAlignment="1">
      <alignment vertical="top" wrapText="1"/>
    </xf>
    <xf numFmtId="164" fontId="0" fillId="0" borderId="24" xfId="0" applyNumberFormat="1" applyBorder="1" applyAlignment="1">
      <alignment vertical="top" wrapText="1"/>
    </xf>
    <xf numFmtId="164" fontId="0" fillId="0" borderId="25" xfId="0" applyNumberForma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2" fontId="0" fillId="0" borderId="43" xfId="0" applyNumberFormat="1" applyBorder="1"/>
    <xf numFmtId="164" fontId="0" fillId="0" borderId="45" xfId="0" applyNumberFormat="1" applyBorder="1" applyAlignment="1">
      <alignment vertical="top" wrapText="1"/>
    </xf>
    <xf numFmtId="164" fontId="0" fillId="0" borderId="46" xfId="0" applyNumberForma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164" fontId="0" fillId="0" borderId="39" xfId="0" applyNumberFormat="1" applyFill="1" applyBorder="1" applyAlignment="1">
      <alignment vertical="top" wrapText="1"/>
    </xf>
    <xf numFmtId="0" fontId="0" fillId="0" borderId="43" xfId="0" applyBorder="1"/>
    <xf numFmtId="0" fontId="0" fillId="0" borderId="18" xfId="0" applyBorder="1"/>
    <xf numFmtId="0" fontId="0" fillId="4" borderId="41" xfId="0" applyFill="1" applyBorder="1"/>
    <xf numFmtId="2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/>
    <xf numFmtId="2" fontId="0" fillId="4" borderId="43" xfId="0" applyNumberFormat="1" applyFill="1" applyBorder="1"/>
    <xf numFmtId="2" fontId="0" fillId="4" borderId="41" xfId="0" applyNumberFormat="1" applyFill="1" applyBorder="1"/>
    <xf numFmtId="164" fontId="0" fillId="0" borderId="40" xfId="0" applyNumberFormat="1" applyBorder="1" applyAlignment="1">
      <alignment vertical="top" wrapText="1"/>
    </xf>
    <xf numFmtId="0" fontId="0" fillId="0" borderId="39" xfId="0" applyBorder="1"/>
    <xf numFmtId="2" fontId="0" fillId="4" borderId="35" xfId="0" applyNumberFormat="1" applyFill="1" applyBorder="1"/>
    <xf numFmtId="0" fontId="9" fillId="0" borderId="29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2" fillId="0" borderId="0" xfId="0" applyFont="1" applyBorder="1" applyAlignment="1"/>
    <xf numFmtId="164" fontId="0" fillId="0" borderId="19" xfId="0" applyNumberForma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0" fillId="0" borderId="0" xfId="0" applyFont="1" applyBorder="1" applyAlignment="1"/>
    <xf numFmtId="0" fontId="8" fillId="0" borderId="19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4" fontId="0" fillId="0" borderId="0" xfId="0" applyNumberFormat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top" wrapText="1"/>
    </xf>
    <xf numFmtId="0" fontId="7" fillId="0" borderId="0" xfId="0" applyFont="1"/>
    <xf numFmtId="164" fontId="0" fillId="0" borderId="0" xfId="0" applyNumberForma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9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164" fontId="0" fillId="0" borderId="0" xfId="0" applyNumberFormat="1" applyBorder="1" applyAlignment="1">
      <alignment horizontal="center" vertical="top" wrapText="1"/>
    </xf>
    <xf numFmtId="0" fontId="18" fillId="0" borderId="19" xfId="0" applyFont="1" applyFill="1" applyBorder="1" applyAlignment="1">
      <alignment vertical="top" wrapText="1"/>
    </xf>
    <xf numFmtId="164" fontId="0" fillId="0" borderId="19" xfId="0" applyNumberFormat="1" applyFill="1" applyBorder="1" applyAlignment="1">
      <alignment horizontal="center" vertical="center" wrapText="1"/>
    </xf>
    <xf numFmtId="0" fontId="18" fillId="0" borderId="29" xfId="0" applyFont="1" applyBorder="1" applyAlignment="1">
      <alignment vertical="top" wrapText="1"/>
    </xf>
    <xf numFmtId="164" fontId="0" fillId="0" borderId="7" xfId="0" applyNumberForma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4" fontId="0" fillId="0" borderId="19" xfId="0" applyNumberFormat="1" applyBorder="1" applyAlignment="1">
      <alignment vertical="top" wrapText="1"/>
    </xf>
    <xf numFmtId="164" fontId="0" fillId="0" borderId="24" xfId="0" applyNumberFormat="1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0" fontId="6" fillId="0" borderId="38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164" fontId="0" fillId="0" borderId="21" xfId="0" applyNumberFormat="1" applyBorder="1" applyAlignment="1">
      <alignment vertical="top" wrapText="1"/>
    </xf>
    <xf numFmtId="164" fontId="0" fillId="0" borderId="22" xfId="0" applyNumberFormat="1" applyBorder="1" applyAlignment="1">
      <alignment vertical="top" wrapText="1"/>
    </xf>
    <xf numFmtId="164" fontId="0" fillId="0" borderId="30" xfId="0" applyNumberFormat="1" applyBorder="1" applyAlignment="1">
      <alignment vertical="top" wrapText="1"/>
    </xf>
    <xf numFmtId="164" fontId="0" fillId="0" borderId="25" xfId="0" applyNumberForma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3" fillId="0" borderId="51" xfId="0" applyFont="1" applyBorder="1" applyAlignment="1">
      <alignment horizontal="center" vertical="top" wrapText="1"/>
    </xf>
    <xf numFmtId="0" fontId="13" fillId="0" borderId="52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164" fontId="0" fillId="0" borderId="19" xfId="0" applyNumberForma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164" fontId="0" fillId="0" borderId="53" xfId="0" applyNumberFormat="1" applyBorder="1" applyAlignment="1">
      <alignment vertical="top" wrapText="1"/>
    </xf>
    <xf numFmtId="164" fontId="0" fillId="0" borderId="54" xfId="0" applyNumberFormat="1" applyBorder="1" applyAlignment="1">
      <alignment vertical="top" wrapText="1"/>
    </xf>
    <xf numFmtId="164" fontId="0" fillId="0" borderId="55" xfId="0" applyNumberFormat="1" applyBorder="1" applyAlignment="1">
      <alignment vertical="top" wrapText="1"/>
    </xf>
    <xf numFmtId="0" fontId="0" fillId="0" borderId="53" xfId="0" applyBorder="1" applyAlignment="1">
      <alignment horizontal="right" vertical="top" wrapText="1"/>
    </xf>
    <xf numFmtId="0" fontId="0" fillId="0" borderId="54" xfId="0" applyBorder="1" applyAlignment="1">
      <alignment horizontal="right" vertical="top" wrapText="1"/>
    </xf>
    <xf numFmtId="0" fontId="0" fillId="0" borderId="55" xfId="0" applyBorder="1" applyAlignment="1">
      <alignment horizontal="right" vertical="top" wrapText="1"/>
    </xf>
    <xf numFmtId="164" fontId="0" fillId="0" borderId="24" xfId="0" applyNumberFormat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0" fontId="1" fillId="0" borderId="57" xfId="0" applyFont="1" applyBorder="1" applyAlignment="1">
      <alignment horizontal="center" wrapText="1"/>
    </xf>
    <xf numFmtId="0" fontId="0" fillId="0" borderId="60" xfId="0" applyBorder="1"/>
    <xf numFmtId="0" fontId="0" fillId="0" borderId="56" xfId="0" applyBorder="1"/>
    <xf numFmtId="0" fontId="0" fillId="0" borderId="52" xfId="0" applyBorder="1"/>
    <xf numFmtId="0" fontId="1" fillId="0" borderId="60" xfId="0" applyFont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164" fontId="0" fillId="0" borderId="58" xfId="0" applyNumberFormat="1" applyBorder="1" applyAlignment="1">
      <alignment vertical="top" wrapText="1"/>
    </xf>
    <xf numFmtId="164" fontId="0" fillId="0" borderId="59" xfId="0" applyNumberFormat="1" applyBorder="1" applyAlignment="1">
      <alignment vertical="top" wrapText="1"/>
    </xf>
    <xf numFmtId="0" fontId="19" fillId="0" borderId="5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200025</xdr:rowOff>
    </xdr:to>
    <xdr:pic>
      <xdr:nvPicPr>
        <xdr:cNvPr id="7" name="Picture 6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1CC65DEC-6858-42B8-9297-B743D14A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030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/>
  <dimension ref="A1:U38"/>
  <sheetViews>
    <sheetView topLeftCell="C1" workbookViewId="0">
      <selection activeCell="U34" sqref="U34"/>
    </sheetView>
  </sheetViews>
  <sheetFormatPr baseColWidth="10" defaultColWidth="8.83203125" defaultRowHeight="14"/>
  <cols>
    <col min="1" max="1" width="63.83203125" bestFit="1" customWidth="1"/>
    <col min="2" max="2" width="8" bestFit="1" customWidth="1"/>
    <col min="3" max="3" width="8.5" bestFit="1" customWidth="1"/>
    <col min="4" max="4" width="8" bestFit="1" customWidth="1"/>
    <col min="5" max="5" width="8.5" bestFit="1" customWidth="1"/>
    <col min="6" max="6" width="8.83203125" style="19"/>
    <col min="7" max="7" width="63.83203125" hidden="1" customWidth="1"/>
    <col min="8" max="8" width="8" hidden="1" customWidth="1"/>
    <col min="9" max="9" width="8.5" hidden="1" customWidth="1"/>
    <col min="10" max="10" width="8" hidden="1" customWidth="1"/>
    <col min="11" max="11" width="8.5" hidden="1" customWidth="1"/>
    <col min="12" max="12" width="0" hidden="1" customWidth="1"/>
    <col min="14" max="14" width="46.5" bestFit="1" customWidth="1"/>
    <col min="15" max="15" width="8" bestFit="1" customWidth="1"/>
    <col min="16" max="16" width="8.5" bestFit="1" customWidth="1"/>
    <col min="17" max="17" width="8" bestFit="1" customWidth="1"/>
    <col min="18" max="18" width="8.5" bestFit="1" customWidth="1"/>
    <col min="21" max="21" width="12.5" customWidth="1"/>
  </cols>
  <sheetData>
    <row r="1" spans="1:21" ht="18">
      <c r="A1" s="1" t="s">
        <v>47</v>
      </c>
      <c r="G1" s="119" t="s">
        <v>47</v>
      </c>
      <c r="H1" s="119"/>
      <c r="I1" s="119"/>
      <c r="J1" s="119"/>
      <c r="K1" s="119"/>
      <c r="N1" s="119" t="s">
        <v>47</v>
      </c>
      <c r="O1" s="119"/>
      <c r="P1" s="119"/>
      <c r="Q1" s="119"/>
      <c r="R1" s="119"/>
    </row>
    <row r="2" spans="1:21" ht="19" thickBot="1">
      <c r="A2" s="1" t="s">
        <v>48</v>
      </c>
      <c r="G2" s="120" t="s">
        <v>14</v>
      </c>
      <c r="H2" s="120"/>
      <c r="I2" s="120"/>
      <c r="J2" s="120"/>
      <c r="K2" s="120"/>
      <c r="N2" s="120" t="s">
        <v>14</v>
      </c>
      <c r="O2" s="120"/>
      <c r="P2" s="120"/>
      <c r="Q2" s="120"/>
      <c r="R2" s="120"/>
    </row>
    <row r="3" spans="1:21" ht="15.75" customHeight="1" thickBot="1">
      <c r="A3" s="132"/>
      <c r="B3" s="124" t="s">
        <v>49</v>
      </c>
      <c r="C3" s="125"/>
      <c r="D3" s="124" t="s">
        <v>50</v>
      </c>
      <c r="E3" s="125"/>
      <c r="G3" s="132"/>
      <c r="H3" s="124" t="s">
        <v>49</v>
      </c>
      <c r="I3" s="125"/>
      <c r="J3" s="124" t="s">
        <v>50</v>
      </c>
      <c r="K3" s="125"/>
      <c r="N3" s="132"/>
      <c r="O3" s="124" t="s">
        <v>49</v>
      </c>
      <c r="P3" s="125"/>
      <c r="Q3" s="124" t="s">
        <v>50</v>
      </c>
      <c r="R3" s="125"/>
      <c r="T3" s="124" t="s">
        <v>16</v>
      </c>
      <c r="U3" s="125"/>
    </row>
    <row r="4" spans="1:21" ht="17" thickBot="1">
      <c r="A4" s="134"/>
      <c r="B4" s="2" t="s">
        <v>51</v>
      </c>
      <c r="C4" s="2" t="s">
        <v>52</v>
      </c>
      <c r="D4" s="2" t="s">
        <v>51</v>
      </c>
      <c r="E4" s="2" t="s">
        <v>52</v>
      </c>
      <c r="F4" s="20" t="s">
        <v>15</v>
      </c>
      <c r="G4" s="133"/>
      <c r="H4" s="8" t="s">
        <v>51</v>
      </c>
      <c r="I4" s="8" t="s">
        <v>52</v>
      </c>
      <c r="J4" s="8" t="s">
        <v>51</v>
      </c>
      <c r="K4" s="8" t="s">
        <v>52</v>
      </c>
      <c r="L4" s="19" t="e">
        <f>100-(I4/H4)*100</f>
        <v>#VALUE!</v>
      </c>
      <c r="N4" s="133"/>
      <c r="O4" s="8" t="s">
        <v>51</v>
      </c>
      <c r="P4" s="8" t="s">
        <v>52</v>
      </c>
      <c r="Q4" s="8" t="s">
        <v>51</v>
      </c>
      <c r="R4" s="8" t="s">
        <v>52</v>
      </c>
      <c r="S4" s="20" t="s">
        <v>15</v>
      </c>
      <c r="T4" s="8" t="s">
        <v>51</v>
      </c>
      <c r="U4" s="8" t="s">
        <v>52</v>
      </c>
    </row>
    <row r="5" spans="1:21" ht="15" thickBot="1">
      <c r="A5" s="3" t="s">
        <v>53</v>
      </c>
      <c r="B5" s="4">
        <v>3750</v>
      </c>
      <c r="C5" s="4">
        <v>3500</v>
      </c>
      <c r="D5" s="4">
        <v>375</v>
      </c>
      <c r="E5" s="4">
        <v>350</v>
      </c>
      <c r="F5" s="19">
        <f>100-(C5/B5)*100</f>
        <v>6.6666666666666714</v>
      </c>
      <c r="G5" s="9" t="s">
        <v>53</v>
      </c>
      <c r="H5" s="10">
        <f>B5+100</f>
        <v>3850</v>
      </c>
      <c r="I5" s="10">
        <f>C5+100</f>
        <v>3600</v>
      </c>
      <c r="J5" s="10">
        <f>D5+10</f>
        <v>385</v>
      </c>
      <c r="K5" s="11">
        <f>E5+10</f>
        <v>360</v>
      </c>
      <c r="L5" s="19">
        <f t="shared" ref="L5:L25" si="0">100-(I5/H5)*100</f>
        <v>6.4935064935065014</v>
      </c>
      <c r="N5" s="9" t="s">
        <v>53</v>
      </c>
      <c r="O5" s="10">
        <v>3850</v>
      </c>
      <c r="P5" s="10">
        <f>O5-(O5*0.1)</f>
        <v>3465</v>
      </c>
      <c r="Q5" s="10">
        <f>O5*0.1</f>
        <v>385</v>
      </c>
      <c r="R5" s="10">
        <f>P5*0.1</f>
        <v>346.5</v>
      </c>
      <c r="S5" s="19">
        <f t="shared" ref="S5:S25" si="1">100-(P5/O5)*100</f>
        <v>10</v>
      </c>
      <c r="T5" s="10">
        <f>O5-100</f>
        <v>3750</v>
      </c>
      <c r="U5" s="10">
        <f>P5-100</f>
        <v>3365</v>
      </c>
    </row>
    <row r="6" spans="1:21" ht="15" thickBot="1">
      <c r="A6" s="5" t="s">
        <v>54</v>
      </c>
      <c r="B6" s="4">
        <v>4000</v>
      </c>
      <c r="C6" s="4">
        <v>3650</v>
      </c>
      <c r="D6" s="4">
        <v>400</v>
      </c>
      <c r="E6" s="4">
        <v>365</v>
      </c>
      <c r="F6" s="19">
        <f t="shared" ref="F6:F25" si="2">100-(C6/B6)*100</f>
        <v>8.75</v>
      </c>
      <c r="G6" s="12" t="s">
        <v>54</v>
      </c>
      <c r="H6" s="4">
        <f t="shared" ref="H6:I18" si="3">B6+100</f>
        <v>4100</v>
      </c>
      <c r="I6" s="4">
        <f t="shared" si="3"/>
        <v>3750</v>
      </c>
      <c r="J6" s="4">
        <f t="shared" ref="J6:J18" si="4">D6+10</f>
        <v>410</v>
      </c>
      <c r="K6" s="13">
        <f t="shared" ref="K6:K18" si="5">E6+10</f>
        <v>375</v>
      </c>
      <c r="L6" s="19">
        <f t="shared" si="0"/>
        <v>8.5365853658536537</v>
      </c>
      <c r="N6" s="12" t="s">
        <v>54</v>
      </c>
      <c r="O6" s="4">
        <v>4100</v>
      </c>
      <c r="P6" s="10">
        <f t="shared" ref="P6:P23" si="6">O6-(O6*0.1)</f>
        <v>3690</v>
      </c>
      <c r="Q6" s="10">
        <f t="shared" ref="Q6:Q19" si="7">O6*0.1</f>
        <v>410</v>
      </c>
      <c r="R6" s="10">
        <f t="shared" ref="R6:R19" si="8">P6*0.1</f>
        <v>369</v>
      </c>
      <c r="S6" s="19">
        <f t="shared" si="1"/>
        <v>10</v>
      </c>
      <c r="T6" s="10">
        <f>O6-100</f>
        <v>4000</v>
      </c>
      <c r="U6" s="10">
        <f t="shared" ref="U6:U19" si="9">P6-100</f>
        <v>3590</v>
      </c>
    </row>
    <row r="7" spans="1:21" ht="15" thickBot="1">
      <c r="A7" s="5" t="s">
        <v>55</v>
      </c>
      <c r="B7" s="4">
        <v>4250</v>
      </c>
      <c r="C7" s="4">
        <v>3800</v>
      </c>
      <c r="D7" s="4">
        <v>425</v>
      </c>
      <c r="E7" s="4">
        <v>380</v>
      </c>
      <c r="F7" s="19">
        <f t="shared" si="2"/>
        <v>10.588235294117638</v>
      </c>
      <c r="G7" s="12" t="s">
        <v>55</v>
      </c>
      <c r="H7" s="4">
        <f t="shared" si="3"/>
        <v>4350</v>
      </c>
      <c r="I7" s="4">
        <f t="shared" si="3"/>
        <v>3900</v>
      </c>
      <c r="J7" s="4">
        <f t="shared" si="4"/>
        <v>435</v>
      </c>
      <c r="K7" s="13">
        <f t="shared" si="5"/>
        <v>390</v>
      </c>
      <c r="L7" s="19">
        <f t="shared" si="0"/>
        <v>10.34482758620689</v>
      </c>
      <c r="N7" s="12" t="s">
        <v>55</v>
      </c>
      <c r="O7" s="4">
        <v>4350</v>
      </c>
      <c r="P7" s="10">
        <f t="shared" si="6"/>
        <v>3915</v>
      </c>
      <c r="Q7" s="10">
        <f t="shared" si="7"/>
        <v>435</v>
      </c>
      <c r="R7" s="10">
        <f t="shared" si="8"/>
        <v>391.5</v>
      </c>
      <c r="S7" s="19">
        <f t="shared" si="1"/>
        <v>10</v>
      </c>
      <c r="T7" s="10">
        <f>O7-100</f>
        <v>4250</v>
      </c>
      <c r="U7" s="10">
        <f t="shared" si="9"/>
        <v>3815</v>
      </c>
    </row>
    <row r="8" spans="1:21" ht="15" thickBot="1">
      <c r="A8" s="5" t="s">
        <v>56</v>
      </c>
      <c r="B8" s="4">
        <v>4500</v>
      </c>
      <c r="C8" s="4">
        <v>3950</v>
      </c>
      <c r="D8" s="4">
        <v>450</v>
      </c>
      <c r="E8" s="4">
        <v>395</v>
      </c>
      <c r="F8" s="19">
        <f t="shared" si="2"/>
        <v>12.222222222222229</v>
      </c>
      <c r="G8" s="12" t="s">
        <v>56</v>
      </c>
      <c r="H8" s="4">
        <f t="shared" si="3"/>
        <v>4600</v>
      </c>
      <c r="I8" s="4">
        <f t="shared" si="3"/>
        <v>4050</v>
      </c>
      <c r="J8" s="4">
        <f t="shared" si="4"/>
        <v>460</v>
      </c>
      <c r="K8" s="13">
        <f t="shared" si="5"/>
        <v>405</v>
      </c>
      <c r="L8" s="19">
        <f t="shared" si="0"/>
        <v>11.956521739130437</v>
      </c>
      <c r="N8" s="12" t="s">
        <v>56</v>
      </c>
      <c r="O8" s="4">
        <v>4600</v>
      </c>
      <c r="P8" s="10">
        <f t="shared" si="6"/>
        <v>4140</v>
      </c>
      <c r="Q8" s="10">
        <f t="shared" si="7"/>
        <v>460</v>
      </c>
      <c r="R8" s="10">
        <f t="shared" si="8"/>
        <v>414</v>
      </c>
      <c r="S8" s="19">
        <f t="shared" si="1"/>
        <v>10</v>
      </c>
      <c r="T8" s="10">
        <f>O8-100</f>
        <v>4500</v>
      </c>
      <c r="U8" s="10">
        <f t="shared" si="9"/>
        <v>4040</v>
      </c>
    </row>
    <row r="9" spans="1:21" ht="15" thickBot="1">
      <c r="A9" s="3" t="s">
        <v>57</v>
      </c>
      <c r="B9" s="4">
        <v>4250</v>
      </c>
      <c r="C9" s="4">
        <v>3700</v>
      </c>
      <c r="D9" s="4">
        <v>425</v>
      </c>
      <c r="E9" s="4">
        <v>370</v>
      </c>
      <c r="F9" s="19">
        <f t="shared" si="2"/>
        <v>12.941176470588232</v>
      </c>
      <c r="G9" s="14" t="s">
        <v>57</v>
      </c>
      <c r="H9" s="4">
        <f t="shared" si="3"/>
        <v>4350</v>
      </c>
      <c r="I9" s="4">
        <f t="shared" si="3"/>
        <v>3800</v>
      </c>
      <c r="J9" s="4">
        <f t="shared" si="4"/>
        <v>435</v>
      </c>
      <c r="K9" s="13">
        <f t="shared" si="5"/>
        <v>380</v>
      </c>
      <c r="L9" s="19">
        <f t="shared" si="0"/>
        <v>12.643678160919535</v>
      </c>
      <c r="N9" s="14" t="s">
        <v>57</v>
      </c>
      <c r="O9" s="4">
        <v>4350</v>
      </c>
      <c r="P9" s="10">
        <f t="shared" si="6"/>
        <v>3915</v>
      </c>
      <c r="Q9" s="10">
        <f t="shared" si="7"/>
        <v>435</v>
      </c>
      <c r="R9" s="10">
        <f t="shared" si="8"/>
        <v>391.5</v>
      </c>
      <c r="S9" s="19">
        <f t="shared" si="1"/>
        <v>10</v>
      </c>
      <c r="T9" s="4">
        <v>4350</v>
      </c>
      <c r="U9" s="10">
        <f t="shared" si="9"/>
        <v>3815</v>
      </c>
    </row>
    <row r="10" spans="1:21" ht="15" thickBot="1">
      <c r="A10" s="5" t="s">
        <v>58</v>
      </c>
      <c r="B10" s="4">
        <v>4400</v>
      </c>
      <c r="C10" s="4">
        <v>3850</v>
      </c>
      <c r="D10" s="4">
        <v>440</v>
      </c>
      <c r="E10" s="4">
        <v>385</v>
      </c>
      <c r="F10" s="19">
        <f t="shared" si="2"/>
        <v>12.5</v>
      </c>
      <c r="G10" s="12" t="s">
        <v>58</v>
      </c>
      <c r="H10" s="4">
        <f t="shared" si="3"/>
        <v>4500</v>
      </c>
      <c r="I10" s="4">
        <f t="shared" si="3"/>
        <v>3950</v>
      </c>
      <c r="J10" s="4">
        <f t="shared" si="4"/>
        <v>450</v>
      </c>
      <c r="K10" s="13">
        <f t="shared" si="5"/>
        <v>395</v>
      </c>
      <c r="L10" s="19">
        <f t="shared" si="0"/>
        <v>12.222222222222229</v>
      </c>
      <c r="N10" s="12" t="s">
        <v>58</v>
      </c>
      <c r="O10" s="4">
        <v>4500</v>
      </c>
      <c r="P10" s="10">
        <f t="shared" si="6"/>
        <v>4050</v>
      </c>
      <c r="Q10" s="10">
        <f t="shared" si="7"/>
        <v>450</v>
      </c>
      <c r="R10" s="10">
        <f t="shared" si="8"/>
        <v>405</v>
      </c>
      <c r="S10" s="19">
        <f t="shared" si="1"/>
        <v>10</v>
      </c>
      <c r="T10" s="10">
        <f>O10-100</f>
        <v>4400</v>
      </c>
      <c r="U10" s="10">
        <f t="shared" si="9"/>
        <v>3950</v>
      </c>
    </row>
    <row r="11" spans="1:21" ht="15" thickBot="1">
      <c r="A11" s="5" t="s">
        <v>59</v>
      </c>
      <c r="B11" s="4">
        <v>4550</v>
      </c>
      <c r="C11" s="4">
        <v>4000</v>
      </c>
      <c r="D11" s="4">
        <v>455</v>
      </c>
      <c r="E11" s="4">
        <v>400</v>
      </c>
      <c r="F11" s="19">
        <f t="shared" si="2"/>
        <v>12.087912087912088</v>
      </c>
      <c r="G11" s="12" t="s">
        <v>59</v>
      </c>
      <c r="H11" s="4">
        <f t="shared" si="3"/>
        <v>4650</v>
      </c>
      <c r="I11" s="4">
        <f t="shared" si="3"/>
        <v>4100</v>
      </c>
      <c r="J11" s="4">
        <f t="shared" si="4"/>
        <v>465</v>
      </c>
      <c r="K11" s="13">
        <f t="shared" si="5"/>
        <v>410</v>
      </c>
      <c r="L11" s="19">
        <f t="shared" si="0"/>
        <v>11.827956989247312</v>
      </c>
      <c r="N11" s="12" t="s">
        <v>59</v>
      </c>
      <c r="O11" s="4">
        <v>4650</v>
      </c>
      <c r="P11" s="10">
        <f t="shared" si="6"/>
        <v>4185</v>
      </c>
      <c r="Q11" s="10">
        <f t="shared" si="7"/>
        <v>465</v>
      </c>
      <c r="R11" s="10">
        <f t="shared" si="8"/>
        <v>418.5</v>
      </c>
      <c r="S11" s="19">
        <f t="shared" si="1"/>
        <v>10</v>
      </c>
      <c r="T11" s="10">
        <f t="shared" ref="T11:T19" si="10">O11-100</f>
        <v>4550</v>
      </c>
      <c r="U11" s="10">
        <f t="shared" si="9"/>
        <v>4085</v>
      </c>
    </row>
    <row r="12" spans="1:21" ht="15" thickBot="1">
      <c r="A12" s="5" t="s">
        <v>60</v>
      </c>
      <c r="B12" s="4">
        <v>4700</v>
      </c>
      <c r="C12" s="4">
        <v>4150</v>
      </c>
      <c r="D12" s="4">
        <v>470</v>
      </c>
      <c r="E12" s="4">
        <v>415</v>
      </c>
      <c r="F12" s="19">
        <f t="shared" si="2"/>
        <v>11.702127659574472</v>
      </c>
      <c r="G12" s="12" t="s">
        <v>60</v>
      </c>
      <c r="H12" s="4">
        <f t="shared" si="3"/>
        <v>4800</v>
      </c>
      <c r="I12" s="4">
        <f t="shared" si="3"/>
        <v>4250</v>
      </c>
      <c r="J12" s="4">
        <f t="shared" si="4"/>
        <v>480</v>
      </c>
      <c r="K12" s="13">
        <f t="shared" si="5"/>
        <v>425</v>
      </c>
      <c r="L12" s="19">
        <f t="shared" si="0"/>
        <v>11.458333333333343</v>
      </c>
      <c r="N12" s="12" t="s">
        <v>60</v>
      </c>
      <c r="O12" s="4">
        <v>4800</v>
      </c>
      <c r="P12" s="10">
        <f t="shared" si="6"/>
        <v>4320</v>
      </c>
      <c r="Q12" s="10">
        <f t="shared" si="7"/>
        <v>480</v>
      </c>
      <c r="R12" s="10">
        <f t="shared" si="8"/>
        <v>432</v>
      </c>
      <c r="S12" s="19">
        <f t="shared" si="1"/>
        <v>10</v>
      </c>
      <c r="T12" s="10">
        <f t="shared" si="10"/>
        <v>4700</v>
      </c>
      <c r="U12" s="10">
        <f t="shared" si="9"/>
        <v>4220</v>
      </c>
    </row>
    <row r="13" spans="1:21" ht="15" thickBot="1">
      <c r="A13" s="5" t="s">
        <v>61</v>
      </c>
      <c r="B13" s="4">
        <v>4850</v>
      </c>
      <c r="C13" s="4">
        <v>4300</v>
      </c>
      <c r="D13" s="4">
        <v>485</v>
      </c>
      <c r="E13" s="4">
        <v>430</v>
      </c>
      <c r="F13" s="19">
        <f t="shared" si="2"/>
        <v>11.340206185567013</v>
      </c>
      <c r="G13" s="12" t="s">
        <v>61</v>
      </c>
      <c r="H13" s="4">
        <f t="shared" si="3"/>
        <v>4950</v>
      </c>
      <c r="I13" s="4">
        <f t="shared" si="3"/>
        <v>4400</v>
      </c>
      <c r="J13" s="4">
        <f t="shared" si="4"/>
        <v>495</v>
      </c>
      <c r="K13" s="13">
        <f t="shared" si="5"/>
        <v>440</v>
      </c>
      <c r="L13" s="19">
        <f t="shared" si="0"/>
        <v>11.111111111111114</v>
      </c>
      <c r="N13" s="12" t="s">
        <v>61</v>
      </c>
      <c r="O13" s="4">
        <v>4950</v>
      </c>
      <c r="P13" s="10">
        <f t="shared" si="6"/>
        <v>4455</v>
      </c>
      <c r="Q13" s="10">
        <f t="shared" si="7"/>
        <v>495</v>
      </c>
      <c r="R13" s="10">
        <f t="shared" si="8"/>
        <v>445.5</v>
      </c>
      <c r="S13" s="19">
        <f t="shared" si="1"/>
        <v>10</v>
      </c>
      <c r="T13" s="10">
        <f t="shared" si="10"/>
        <v>4850</v>
      </c>
      <c r="U13" s="10">
        <f t="shared" si="9"/>
        <v>4355</v>
      </c>
    </row>
    <row r="14" spans="1:21" ht="15" thickBot="1">
      <c r="A14" s="3" t="s">
        <v>62</v>
      </c>
      <c r="B14" s="4">
        <v>4600</v>
      </c>
      <c r="C14" s="4">
        <v>4050</v>
      </c>
      <c r="D14" s="4">
        <v>460</v>
      </c>
      <c r="E14" s="4">
        <v>405</v>
      </c>
      <c r="F14" s="19">
        <f t="shared" si="2"/>
        <v>11.956521739130437</v>
      </c>
      <c r="G14" s="14" t="s">
        <v>62</v>
      </c>
      <c r="H14" s="4">
        <f t="shared" si="3"/>
        <v>4700</v>
      </c>
      <c r="I14" s="4">
        <f t="shared" si="3"/>
        <v>4150</v>
      </c>
      <c r="J14" s="4">
        <f t="shared" si="4"/>
        <v>470</v>
      </c>
      <c r="K14" s="13">
        <f t="shared" si="5"/>
        <v>415</v>
      </c>
      <c r="L14" s="19">
        <f t="shared" si="0"/>
        <v>11.702127659574472</v>
      </c>
      <c r="N14" s="14" t="s">
        <v>62</v>
      </c>
      <c r="O14" s="4">
        <v>4700</v>
      </c>
      <c r="P14" s="10">
        <f t="shared" si="6"/>
        <v>4230</v>
      </c>
      <c r="Q14" s="10">
        <f t="shared" si="7"/>
        <v>470</v>
      </c>
      <c r="R14" s="10">
        <f t="shared" si="8"/>
        <v>423</v>
      </c>
      <c r="S14" s="19">
        <f t="shared" si="1"/>
        <v>10</v>
      </c>
      <c r="T14" s="10">
        <f t="shared" si="10"/>
        <v>4600</v>
      </c>
      <c r="U14" s="10">
        <f t="shared" si="9"/>
        <v>4130</v>
      </c>
    </row>
    <row r="15" spans="1:21" ht="15" thickBot="1">
      <c r="A15" s="5" t="s">
        <v>63</v>
      </c>
      <c r="B15" s="4">
        <v>4750</v>
      </c>
      <c r="C15" s="4">
        <v>4200</v>
      </c>
      <c r="D15" s="4">
        <v>475</v>
      </c>
      <c r="E15" s="4">
        <v>420</v>
      </c>
      <c r="F15" s="19">
        <f t="shared" si="2"/>
        <v>11.578947368421055</v>
      </c>
      <c r="G15" s="12" t="s">
        <v>63</v>
      </c>
      <c r="H15" s="4">
        <f t="shared" si="3"/>
        <v>4850</v>
      </c>
      <c r="I15" s="4">
        <f t="shared" si="3"/>
        <v>4300</v>
      </c>
      <c r="J15" s="4">
        <f t="shared" si="4"/>
        <v>485</v>
      </c>
      <c r="K15" s="13">
        <f t="shared" si="5"/>
        <v>430</v>
      </c>
      <c r="L15" s="19">
        <f t="shared" si="0"/>
        <v>11.340206185567013</v>
      </c>
      <c r="N15" s="12" t="s">
        <v>63</v>
      </c>
      <c r="O15" s="4">
        <v>4850</v>
      </c>
      <c r="P15" s="10">
        <f t="shared" si="6"/>
        <v>4365</v>
      </c>
      <c r="Q15" s="10">
        <f t="shared" si="7"/>
        <v>485</v>
      </c>
      <c r="R15" s="10">
        <f t="shared" si="8"/>
        <v>436.5</v>
      </c>
      <c r="S15" s="19">
        <f t="shared" si="1"/>
        <v>10</v>
      </c>
      <c r="T15" s="10">
        <f t="shared" si="10"/>
        <v>4750</v>
      </c>
      <c r="U15" s="10">
        <f t="shared" si="9"/>
        <v>4265</v>
      </c>
    </row>
    <row r="16" spans="1:21" ht="15" thickBot="1">
      <c r="A16" s="5" t="s">
        <v>73</v>
      </c>
      <c r="B16" s="4">
        <v>4900</v>
      </c>
      <c r="C16" s="4">
        <v>4350</v>
      </c>
      <c r="D16" s="4">
        <v>490</v>
      </c>
      <c r="E16" s="4">
        <v>435</v>
      </c>
      <c r="F16" s="19">
        <f t="shared" si="2"/>
        <v>11.224489795918373</v>
      </c>
      <c r="G16" s="12" t="s">
        <v>73</v>
      </c>
      <c r="H16" s="4">
        <f t="shared" si="3"/>
        <v>5000</v>
      </c>
      <c r="I16" s="4">
        <f t="shared" si="3"/>
        <v>4450</v>
      </c>
      <c r="J16" s="4">
        <f t="shared" si="4"/>
        <v>500</v>
      </c>
      <c r="K16" s="13">
        <f t="shared" si="5"/>
        <v>445</v>
      </c>
      <c r="L16" s="19">
        <f t="shared" si="0"/>
        <v>11</v>
      </c>
      <c r="N16" s="12" t="s">
        <v>73</v>
      </c>
      <c r="O16" s="4">
        <v>5000</v>
      </c>
      <c r="P16" s="10">
        <f t="shared" si="6"/>
        <v>4500</v>
      </c>
      <c r="Q16" s="10">
        <f t="shared" si="7"/>
        <v>500</v>
      </c>
      <c r="R16" s="10">
        <f t="shared" si="8"/>
        <v>450</v>
      </c>
      <c r="S16" s="19">
        <f t="shared" si="1"/>
        <v>10</v>
      </c>
      <c r="T16" s="10">
        <f t="shared" si="10"/>
        <v>4900</v>
      </c>
      <c r="U16" s="10">
        <f t="shared" si="9"/>
        <v>4400</v>
      </c>
    </row>
    <row r="17" spans="1:21" ht="15" thickBot="1">
      <c r="A17" s="5" t="s">
        <v>74</v>
      </c>
      <c r="B17" s="4">
        <v>5050</v>
      </c>
      <c r="C17" s="4">
        <v>4500</v>
      </c>
      <c r="D17" s="4">
        <v>505</v>
      </c>
      <c r="E17" s="4">
        <v>450</v>
      </c>
      <c r="F17" s="19">
        <f t="shared" si="2"/>
        <v>10.89108910891089</v>
      </c>
      <c r="G17" s="12" t="s">
        <v>74</v>
      </c>
      <c r="H17" s="4">
        <f t="shared" si="3"/>
        <v>5150</v>
      </c>
      <c r="I17" s="4">
        <f t="shared" si="3"/>
        <v>4600</v>
      </c>
      <c r="J17" s="4">
        <f t="shared" si="4"/>
        <v>515</v>
      </c>
      <c r="K17" s="13">
        <f t="shared" si="5"/>
        <v>460</v>
      </c>
      <c r="L17" s="19">
        <f t="shared" si="0"/>
        <v>10.679611650485427</v>
      </c>
      <c r="N17" s="12" t="s">
        <v>74</v>
      </c>
      <c r="O17" s="4">
        <v>5150</v>
      </c>
      <c r="P17" s="10">
        <f t="shared" si="6"/>
        <v>4635</v>
      </c>
      <c r="Q17" s="10">
        <f t="shared" si="7"/>
        <v>515</v>
      </c>
      <c r="R17" s="10">
        <f t="shared" si="8"/>
        <v>463.5</v>
      </c>
      <c r="S17" s="19">
        <f t="shared" si="1"/>
        <v>10</v>
      </c>
      <c r="T17" s="10">
        <f t="shared" si="10"/>
        <v>5050</v>
      </c>
      <c r="U17" s="10">
        <f t="shared" si="9"/>
        <v>4535</v>
      </c>
    </row>
    <row r="18" spans="1:21" ht="15" thickBot="1">
      <c r="A18" s="5" t="s">
        <v>75</v>
      </c>
      <c r="B18" s="4">
        <v>5200</v>
      </c>
      <c r="C18" s="4">
        <v>4650</v>
      </c>
      <c r="D18" s="4">
        <v>520</v>
      </c>
      <c r="E18" s="4">
        <v>465</v>
      </c>
      <c r="F18" s="19">
        <f t="shared" si="2"/>
        <v>10.576923076923066</v>
      </c>
      <c r="G18" s="12" t="s">
        <v>75</v>
      </c>
      <c r="H18" s="4">
        <f t="shared" si="3"/>
        <v>5300</v>
      </c>
      <c r="I18" s="4">
        <f t="shared" si="3"/>
        <v>4750</v>
      </c>
      <c r="J18" s="4">
        <f t="shared" si="4"/>
        <v>530</v>
      </c>
      <c r="K18" s="13">
        <f t="shared" si="5"/>
        <v>475</v>
      </c>
      <c r="L18" s="19">
        <f t="shared" si="0"/>
        <v>10.377358490566039</v>
      </c>
      <c r="N18" s="12" t="s">
        <v>75</v>
      </c>
      <c r="O18" s="4">
        <v>5300</v>
      </c>
      <c r="P18" s="10">
        <f t="shared" si="6"/>
        <v>4770</v>
      </c>
      <c r="Q18" s="10">
        <f t="shared" si="7"/>
        <v>530</v>
      </c>
      <c r="R18" s="10">
        <f t="shared" si="8"/>
        <v>477</v>
      </c>
      <c r="S18" s="19">
        <f t="shared" si="1"/>
        <v>10</v>
      </c>
      <c r="T18" s="10">
        <f t="shared" si="10"/>
        <v>5200</v>
      </c>
      <c r="U18" s="10">
        <f t="shared" si="9"/>
        <v>4670</v>
      </c>
    </row>
    <row r="19" spans="1:21" ht="15" thickBot="1">
      <c r="A19" s="5" t="s">
        <v>76</v>
      </c>
      <c r="B19" s="4">
        <v>5350</v>
      </c>
      <c r="C19" s="4">
        <v>4800</v>
      </c>
      <c r="D19" s="4">
        <v>535</v>
      </c>
      <c r="E19" s="4">
        <v>480</v>
      </c>
      <c r="F19" s="19">
        <f t="shared" si="2"/>
        <v>10.280373831775705</v>
      </c>
      <c r="G19" s="15" t="s">
        <v>76</v>
      </c>
      <c r="H19" s="16">
        <f>B19+100</f>
        <v>5450</v>
      </c>
      <c r="I19" s="16">
        <f>C19+100</f>
        <v>4900</v>
      </c>
      <c r="J19" s="16">
        <f>D19+10</f>
        <v>545</v>
      </c>
      <c r="K19" s="17">
        <f>E19+10</f>
        <v>490</v>
      </c>
      <c r="L19" s="19">
        <f t="shared" si="0"/>
        <v>10.091743119266056</v>
      </c>
      <c r="N19" s="15" t="s">
        <v>76</v>
      </c>
      <c r="O19" s="16">
        <v>5450</v>
      </c>
      <c r="P19" s="10">
        <f t="shared" si="6"/>
        <v>4905</v>
      </c>
      <c r="Q19" s="10">
        <f t="shared" si="7"/>
        <v>545</v>
      </c>
      <c r="R19" s="10">
        <f t="shared" si="8"/>
        <v>490.5</v>
      </c>
      <c r="S19" s="19">
        <f t="shared" si="1"/>
        <v>10</v>
      </c>
      <c r="T19" s="10">
        <f t="shared" si="10"/>
        <v>5350</v>
      </c>
      <c r="U19" s="10">
        <f t="shared" si="9"/>
        <v>4805</v>
      </c>
    </row>
    <row r="20" spans="1:21" ht="15" thickBot="1">
      <c r="A20" s="129"/>
      <c r="B20" s="130"/>
      <c r="C20" s="130"/>
      <c r="D20" s="130"/>
      <c r="E20" s="131"/>
      <c r="G20" s="126"/>
      <c r="H20" s="127"/>
      <c r="I20" s="127"/>
      <c r="J20" s="127"/>
      <c r="K20" s="128"/>
      <c r="L20" s="19"/>
      <c r="N20" s="126"/>
      <c r="O20" s="127"/>
      <c r="P20" s="127"/>
      <c r="Q20" s="127"/>
      <c r="R20" s="128"/>
      <c r="S20" s="19"/>
    </row>
    <row r="21" spans="1:21" ht="17" thickBot="1">
      <c r="A21" s="3" t="s">
        <v>77</v>
      </c>
      <c r="B21" s="4">
        <v>5400</v>
      </c>
      <c r="C21" s="4">
        <v>4850</v>
      </c>
      <c r="D21" s="4">
        <v>540</v>
      </c>
      <c r="E21" s="4">
        <v>485</v>
      </c>
      <c r="F21" s="19">
        <f t="shared" si="2"/>
        <v>10.18518518518519</v>
      </c>
      <c r="G21" s="7" t="s">
        <v>77</v>
      </c>
      <c r="H21" s="18">
        <f>B21+100</f>
        <v>5500</v>
      </c>
      <c r="I21" s="18">
        <f>C21+100</f>
        <v>4950</v>
      </c>
      <c r="J21" s="18">
        <f>D21+10</f>
        <v>550</v>
      </c>
      <c r="K21" s="18">
        <f>E21+10</f>
        <v>495</v>
      </c>
      <c r="L21" s="19">
        <f t="shared" si="0"/>
        <v>10</v>
      </c>
      <c r="N21" s="21" t="s">
        <v>77</v>
      </c>
      <c r="O21" s="22">
        <v>5500</v>
      </c>
      <c r="P21" s="23">
        <f t="shared" si="6"/>
        <v>4950</v>
      </c>
      <c r="Q21" s="23">
        <f>O21*0.1</f>
        <v>550</v>
      </c>
      <c r="R21" s="23">
        <f>P21*0.1</f>
        <v>495</v>
      </c>
      <c r="S21" s="19">
        <f t="shared" si="1"/>
        <v>10</v>
      </c>
      <c r="T21" s="22">
        <v>5500</v>
      </c>
      <c r="U21" s="23">
        <f>T21-(T21*0.1)</f>
        <v>4950</v>
      </c>
    </row>
    <row r="22" spans="1:21" ht="15" thickBot="1">
      <c r="A22" s="129"/>
      <c r="B22" s="130"/>
      <c r="C22" s="130"/>
      <c r="D22" s="130"/>
      <c r="E22" s="131"/>
      <c r="G22" s="129"/>
      <c r="H22" s="130"/>
      <c r="I22" s="130"/>
      <c r="J22" s="130"/>
      <c r="K22" s="131"/>
      <c r="L22" s="19"/>
      <c r="N22" s="129"/>
      <c r="O22" s="130"/>
      <c r="P22" s="130"/>
      <c r="Q22" s="130"/>
      <c r="R22" s="131"/>
      <c r="S22" s="19"/>
    </row>
    <row r="23" spans="1:21" ht="17" thickBot="1">
      <c r="A23" s="3" t="s">
        <v>78</v>
      </c>
      <c r="B23" s="4">
        <v>5500</v>
      </c>
      <c r="C23" s="4">
        <v>4950</v>
      </c>
      <c r="D23" s="4">
        <v>550</v>
      </c>
      <c r="E23" s="4">
        <v>495</v>
      </c>
      <c r="F23" s="19">
        <f t="shared" si="2"/>
        <v>10</v>
      </c>
      <c r="G23" s="3" t="s">
        <v>78</v>
      </c>
      <c r="H23" s="4">
        <f>B23+100</f>
        <v>5600</v>
      </c>
      <c r="I23" s="4">
        <f>C23+100</f>
        <v>5050</v>
      </c>
      <c r="J23" s="4">
        <f>D23+10</f>
        <v>560</v>
      </c>
      <c r="K23" s="4">
        <f>E23+10</f>
        <v>505</v>
      </c>
      <c r="L23" s="19">
        <f t="shared" si="0"/>
        <v>9.8214285714285694</v>
      </c>
      <c r="N23" s="3" t="s">
        <v>78</v>
      </c>
      <c r="O23" s="4">
        <v>5600</v>
      </c>
      <c r="P23" s="10">
        <f t="shared" si="6"/>
        <v>5040</v>
      </c>
      <c r="Q23" s="10">
        <f>O23*0.1</f>
        <v>560</v>
      </c>
      <c r="R23" s="10">
        <f>P23*0.1</f>
        <v>504</v>
      </c>
      <c r="S23" s="19">
        <f t="shared" si="1"/>
        <v>10</v>
      </c>
      <c r="T23" s="4">
        <v>5600</v>
      </c>
      <c r="U23" s="10">
        <f>T23-(T23*0.1)</f>
        <v>5040</v>
      </c>
    </row>
    <row r="24" spans="1:21" ht="15" thickBot="1">
      <c r="A24" s="5"/>
      <c r="B24" s="2"/>
      <c r="C24" s="2"/>
      <c r="D24" s="2"/>
      <c r="E24" s="2"/>
      <c r="G24" s="5"/>
      <c r="H24" s="2"/>
      <c r="I24" s="2"/>
      <c r="J24" s="2"/>
      <c r="K24" s="2"/>
      <c r="L24" s="19"/>
      <c r="N24" s="6"/>
      <c r="O24" s="2"/>
      <c r="P24" s="2"/>
      <c r="Q24" s="2"/>
      <c r="R24" s="2"/>
      <c r="S24" s="19"/>
    </row>
    <row r="25" spans="1:21" ht="17" thickBot="1">
      <c r="A25" s="3" t="s">
        <v>0</v>
      </c>
      <c r="B25" s="4">
        <v>5650</v>
      </c>
      <c r="C25" s="4">
        <v>5100</v>
      </c>
      <c r="D25" s="4">
        <v>565</v>
      </c>
      <c r="E25" s="4">
        <v>510</v>
      </c>
      <c r="F25" s="19">
        <f t="shared" si="2"/>
        <v>9.7345132743362939</v>
      </c>
      <c r="G25" s="3" t="s">
        <v>0</v>
      </c>
      <c r="H25" s="4">
        <v>6500</v>
      </c>
      <c r="I25" s="4">
        <v>5850</v>
      </c>
      <c r="J25" s="4">
        <v>650</v>
      </c>
      <c r="K25" s="4">
        <v>585</v>
      </c>
      <c r="L25" s="19">
        <f t="shared" si="0"/>
        <v>10</v>
      </c>
      <c r="N25" s="3" t="s">
        <v>0</v>
      </c>
      <c r="O25" s="4">
        <v>6500</v>
      </c>
      <c r="P25" s="4">
        <v>5850</v>
      </c>
      <c r="Q25" s="4">
        <v>650</v>
      </c>
      <c r="R25" s="4">
        <v>585</v>
      </c>
      <c r="S25" s="19">
        <f t="shared" si="1"/>
        <v>10</v>
      </c>
      <c r="T25" s="4">
        <v>6500</v>
      </c>
      <c r="U25" s="4">
        <v>5850</v>
      </c>
    </row>
    <row r="26" spans="1:21" ht="15.75" customHeight="1" thickBot="1">
      <c r="A26" s="121" t="s">
        <v>1</v>
      </c>
      <c r="B26" s="122"/>
      <c r="C26" s="122"/>
      <c r="D26" s="122"/>
      <c r="E26" s="123"/>
      <c r="G26" s="121" t="s">
        <v>1</v>
      </c>
      <c r="H26" s="122"/>
      <c r="I26" s="122"/>
      <c r="J26" s="122"/>
      <c r="K26" s="123"/>
      <c r="N26" s="121" t="s">
        <v>1</v>
      </c>
      <c r="O26" s="122"/>
      <c r="P26" s="122"/>
      <c r="Q26" s="122"/>
      <c r="R26" s="123"/>
    </row>
    <row r="27" spans="1:21" ht="15.75" customHeight="1" thickBot="1">
      <c r="A27" s="5" t="s">
        <v>2</v>
      </c>
      <c r="B27" s="116">
        <v>3550</v>
      </c>
      <c r="C27" s="118"/>
      <c r="D27" s="116">
        <v>355</v>
      </c>
      <c r="E27" s="118"/>
      <c r="G27" s="5" t="s">
        <v>2</v>
      </c>
      <c r="H27" s="116">
        <f>3550+100</f>
        <v>3650</v>
      </c>
      <c r="I27" s="118"/>
      <c r="J27" s="116">
        <f>H27*0.1</f>
        <v>365</v>
      </c>
      <c r="K27" s="118"/>
      <c r="L27" s="19"/>
      <c r="N27" s="6" t="s">
        <v>2</v>
      </c>
      <c r="O27" s="116">
        <v>3550</v>
      </c>
      <c r="P27" s="118"/>
      <c r="Q27" s="116">
        <v>355</v>
      </c>
      <c r="R27" s="118"/>
    </row>
    <row r="28" spans="1:21" ht="15.75" customHeight="1" thickBot="1">
      <c r="A28" s="5" t="s">
        <v>3</v>
      </c>
      <c r="B28" s="116">
        <v>4000</v>
      </c>
      <c r="C28" s="118"/>
      <c r="D28" s="116">
        <v>400</v>
      </c>
      <c r="E28" s="118"/>
      <c r="G28" s="5" t="s">
        <v>3</v>
      </c>
      <c r="H28" s="116">
        <f>B28+100</f>
        <v>4100</v>
      </c>
      <c r="I28" s="118"/>
      <c r="J28" s="116">
        <f>H28*0.1</f>
        <v>410</v>
      </c>
      <c r="K28" s="118"/>
      <c r="L28" s="19"/>
      <c r="N28" s="6" t="s">
        <v>3</v>
      </c>
      <c r="O28" s="116">
        <v>4000</v>
      </c>
      <c r="P28" s="118"/>
      <c r="Q28" s="116">
        <v>400</v>
      </c>
      <c r="R28" s="118"/>
    </row>
    <row r="29" spans="1:21" ht="15.75" customHeight="1" thickBot="1">
      <c r="A29" s="5" t="s">
        <v>4</v>
      </c>
      <c r="B29" s="116">
        <v>4500</v>
      </c>
      <c r="C29" s="118"/>
      <c r="D29" s="116">
        <v>450</v>
      </c>
      <c r="E29" s="118"/>
      <c r="G29" s="5" t="s">
        <v>4</v>
      </c>
      <c r="H29" s="116">
        <f>B29+100</f>
        <v>4600</v>
      </c>
      <c r="I29" s="118"/>
      <c r="J29" s="116">
        <f>H29*0.1</f>
        <v>460</v>
      </c>
      <c r="K29" s="118"/>
      <c r="L29" s="19"/>
      <c r="N29" s="6" t="s">
        <v>4</v>
      </c>
      <c r="O29" s="116">
        <v>4500</v>
      </c>
      <c r="P29" s="118"/>
      <c r="Q29" s="116">
        <v>450</v>
      </c>
      <c r="R29" s="118"/>
    </row>
    <row r="30" spans="1:21" ht="15.75" customHeight="1" thickBot="1">
      <c r="A30" s="5" t="s">
        <v>5</v>
      </c>
      <c r="B30" s="116">
        <v>4850</v>
      </c>
      <c r="C30" s="118"/>
      <c r="D30" s="116">
        <v>485</v>
      </c>
      <c r="E30" s="118"/>
      <c r="G30" s="5" t="s">
        <v>5</v>
      </c>
      <c r="H30" s="116">
        <f>B30+100</f>
        <v>4950</v>
      </c>
      <c r="I30" s="118"/>
      <c r="J30" s="116">
        <f>H30*0.1</f>
        <v>495</v>
      </c>
      <c r="K30" s="118"/>
      <c r="L30" s="19"/>
      <c r="N30" s="6" t="s">
        <v>5</v>
      </c>
      <c r="O30" s="116">
        <v>4850</v>
      </c>
      <c r="P30" s="118"/>
      <c r="Q30" s="116">
        <v>485</v>
      </c>
      <c r="R30" s="118"/>
    </row>
    <row r="31" spans="1:21" ht="15" thickBot="1">
      <c r="A31" s="121"/>
      <c r="B31" s="122"/>
      <c r="C31" s="122"/>
      <c r="D31" s="122"/>
      <c r="E31" s="123"/>
      <c r="G31" s="121"/>
      <c r="H31" s="122"/>
      <c r="I31" s="122"/>
      <c r="J31" s="122"/>
      <c r="K31" s="123"/>
      <c r="N31" s="121"/>
      <c r="O31" s="122"/>
      <c r="P31" s="122"/>
      <c r="Q31" s="122"/>
      <c r="R31" s="123"/>
    </row>
    <row r="32" spans="1:21" ht="15.75" customHeight="1" thickBot="1">
      <c r="A32" s="5" t="s">
        <v>6</v>
      </c>
      <c r="B32" s="116">
        <v>395</v>
      </c>
      <c r="C32" s="117"/>
      <c r="D32" s="117"/>
      <c r="E32" s="118"/>
      <c r="G32" s="5" t="s">
        <v>6</v>
      </c>
      <c r="H32" s="116">
        <v>400</v>
      </c>
      <c r="I32" s="117"/>
      <c r="J32" s="117"/>
      <c r="K32" s="118"/>
      <c r="N32" s="6" t="s">
        <v>6</v>
      </c>
      <c r="O32" s="116">
        <v>400</v>
      </c>
      <c r="P32" s="117"/>
      <c r="Q32" s="117"/>
      <c r="R32" s="118"/>
    </row>
    <row r="33" spans="1:18" ht="18" customHeight="1" thickBot="1">
      <c r="A33" s="5" t="s">
        <v>7</v>
      </c>
      <c r="B33" s="116">
        <v>500</v>
      </c>
      <c r="C33" s="117"/>
      <c r="D33" s="117"/>
      <c r="E33" s="118"/>
      <c r="G33" s="5" t="s">
        <v>7</v>
      </c>
      <c r="H33" s="116">
        <v>510</v>
      </c>
      <c r="I33" s="117"/>
      <c r="J33" s="117"/>
      <c r="K33" s="118"/>
      <c r="N33" s="6" t="s">
        <v>7</v>
      </c>
      <c r="O33" s="116">
        <v>510</v>
      </c>
      <c r="P33" s="117"/>
      <c r="Q33" s="117"/>
      <c r="R33" s="118"/>
    </row>
    <row r="34" spans="1:18" ht="18" customHeight="1" thickBot="1">
      <c r="A34" s="5" t="s">
        <v>8</v>
      </c>
      <c r="B34" s="116">
        <v>525</v>
      </c>
      <c r="C34" s="117"/>
      <c r="D34" s="117"/>
      <c r="E34" s="118"/>
      <c r="G34" s="5" t="s">
        <v>8</v>
      </c>
      <c r="H34" s="116">
        <v>535</v>
      </c>
      <c r="I34" s="117"/>
      <c r="J34" s="117"/>
      <c r="K34" s="118"/>
      <c r="N34" s="6" t="s">
        <v>8</v>
      </c>
      <c r="O34" s="116">
        <v>535</v>
      </c>
      <c r="P34" s="117"/>
      <c r="Q34" s="117"/>
      <c r="R34" s="118"/>
    </row>
    <row r="35" spans="1:18" ht="18" customHeight="1" thickBot="1">
      <c r="A35" s="5" t="s">
        <v>9</v>
      </c>
      <c r="B35" s="116">
        <v>555</v>
      </c>
      <c r="C35" s="117"/>
      <c r="D35" s="117"/>
      <c r="E35" s="118"/>
      <c r="G35" s="5" t="s">
        <v>9</v>
      </c>
      <c r="H35" s="116">
        <v>600</v>
      </c>
      <c r="I35" s="117"/>
      <c r="J35" s="117"/>
      <c r="K35" s="118"/>
      <c r="N35" s="6" t="s">
        <v>9</v>
      </c>
      <c r="O35" s="116">
        <v>600</v>
      </c>
      <c r="P35" s="117"/>
      <c r="Q35" s="117"/>
      <c r="R35" s="118"/>
    </row>
    <row r="36" spans="1:18" ht="15.75" customHeight="1" thickBot="1">
      <c r="A36" s="5" t="s">
        <v>10</v>
      </c>
      <c r="B36" s="129" t="s">
        <v>11</v>
      </c>
      <c r="C36" s="130"/>
      <c r="D36" s="130"/>
      <c r="E36" s="131"/>
      <c r="G36" s="5" t="s">
        <v>10</v>
      </c>
      <c r="H36" s="129" t="s">
        <v>11</v>
      </c>
      <c r="I36" s="130"/>
      <c r="J36" s="130"/>
      <c r="K36" s="131"/>
      <c r="N36" s="6" t="s">
        <v>10</v>
      </c>
      <c r="O36" s="129" t="s">
        <v>11</v>
      </c>
      <c r="P36" s="130"/>
      <c r="Q36" s="130"/>
      <c r="R36" s="131"/>
    </row>
    <row r="37" spans="1:18" ht="15.75" customHeight="1" thickBot="1">
      <c r="A37" s="5" t="s">
        <v>12</v>
      </c>
      <c r="B37" s="116">
        <v>25</v>
      </c>
      <c r="C37" s="117"/>
      <c r="D37" s="117"/>
      <c r="E37" s="118"/>
      <c r="G37" s="5" t="s">
        <v>12</v>
      </c>
      <c r="H37" s="116">
        <v>25</v>
      </c>
      <c r="I37" s="117"/>
      <c r="J37" s="117"/>
      <c r="K37" s="118"/>
      <c r="N37" s="6" t="s">
        <v>12</v>
      </c>
      <c r="O37" s="116">
        <v>25</v>
      </c>
      <c r="P37" s="117"/>
      <c r="Q37" s="117"/>
      <c r="R37" s="118"/>
    </row>
    <row r="38" spans="1:18" ht="15.75" customHeight="1" thickBot="1">
      <c r="A38" s="5" t="s">
        <v>13</v>
      </c>
      <c r="B38" s="116">
        <v>25</v>
      </c>
      <c r="C38" s="117"/>
      <c r="D38" s="117"/>
      <c r="E38" s="118"/>
      <c r="G38" s="5" t="s">
        <v>13</v>
      </c>
      <c r="H38" s="116">
        <v>25</v>
      </c>
      <c r="I38" s="117"/>
      <c r="J38" s="117"/>
      <c r="K38" s="118"/>
      <c r="N38" s="6" t="s">
        <v>13</v>
      </c>
      <c r="O38" s="116">
        <v>25</v>
      </c>
      <c r="P38" s="117"/>
      <c r="Q38" s="117"/>
      <c r="R38" s="118"/>
    </row>
  </sheetData>
  <mergeCells count="71">
    <mergeCell ref="T3:U3"/>
    <mergeCell ref="N26:R26"/>
    <mergeCell ref="O27:P27"/>
    <mergeCell ref="Q27:R27"/>
    <mergeCell ref="O28:P28"/>
    <mergeCell ref="Q28:R28"/>
    <mergeCell ref="O34:R34"/>
    <mergeCell ref="O35:R35"/>
    <mergeCell ref="O36:R36"/>
    <mergeCell ref="O37:R37"/>
    <mergeCell ref="O38:R38"/>
    <mergeCell ref="O30:P30"/>
    <mergeCell ref="Q30:R30"/>
    <mergeCell ref="N31:R31"/>
    <mergeCell ref="O32:R32"/>
    <mergeCell ref="O33:R33"/>
    <mergeCell ref="O29:P29"/>
    <mergeCell ref="Q29:R29"/>
    <mergeCell ref="A26:E26"/>
    <mergeCell ref="N1:R1"/>
    <mergeCell ref="N2:R2"/>
    <mergeCell ref="N3:N4"/>
    <mergeCell ref="O3:P3"/>
    <mergeCell ref="Q3:R3"/>
    <mergeCell ref="N20:R20"/>
    <mergeCell ref="N22:R22"/>
    <mergeCell ref="A3:A4"/>
    <mergeCell ref="B3:C3"/>
    <mergeCell ref="D3:E3"/>
    <mergeCell ref="A20:E20"/>
    <mergeCell ref="A22:E22"/>
    <mergeCell ref="H27:I27"/>
    <mergeCell ref="H37:K37"/>
    <mergeCell ref="B38:E38"/>
    <mergeCell ref="G3:G4"/>
    <mergeCell ref="H3:I3"/>
    <mergeCell ref="H28:I28"/>
    <mergeCell ref="H32:K32"/>
    <mergeCell ref="H33:K33"/>
    <mergeCell ref="H34:K34"/>
    <mergeCell ref="B30:C30"/>
    <mergeCell ref="D30:E30"/>
    <mergeCell ref="A31:E31"/>
    <mergeCell ref="B32:E32"/>
    <mergeCell ref="B33:E33"/>
    <mergeCell ref="B34:E34"/>
    <mergeCell ref="B27:C27"/>
    <mergeCell ref="D27:E27"/>
    <mergeCell ref="B35:E35"/>
    <mergeCell ref="B36:E36"/>
    <mergeCell ref="B37:E37"/>
    <mergeCell ref="D28:E28"/>
    <mergeCell ref="B29:C29"/>
    <mergeCell ref="D29:E29"/>
    <mergeCell ref="B28:C28"/>
    <mergeCell ref="H38:K38"/>
    <mergeCell ref="G1:K1"/>
    <mergeCell ref="G2:K2"/>
    <mergeCell ref="J28:K28"/>
    <mergeCell ref="H29:I29"/>
    <mergeCell ref="J29:K29"/>
    <mergeCell ref="H30:I30"/>
    <mergeCell ref="J30:K30"/>
    <mergeCell ref="G31:K31"/>
    <mergeCell ref="J3:K3"/>
    <mergeCell ref="G20:K20"/>
    <mergeCell ref="G22:K22"/>
    <mergeCell ref="G26:K26"/>
    <mergeCell ref="J27:K27"/>
    <mergeCell ref="H35:K35"/>
    <mergeCell ref="H36:K36"/>
  </mergeCells>
  <phoneticPr fontId="1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2" enableFormatConditionsCalculation="0"/>
  <dimension ref="A1:K53"/>
  <sheetViews>
    <sheetView showGridLines="0" topLeftCell="A33" workbookViewId="0">
      <selection activeCell="A22" sqref="A22:H53"/>
    </sheetView>
  </sheetViews>
  <sheetFormatPr baseColWidth="10" defaultColWidth="8.83203125" defaultRowHeight="14"/>
  <cols>
    <col min="1" max="1" width="46.5" style="25" bestFit="1" customWidth="1"/>
    <col min="2" max="2" width="8" style="25" bestFit="1" customWidth="1"/>
    <col min="3" max="3" width="8.5" style="25" bestFit="1" customWidth="1"/>
    <col min="4" max="4" width="8" style="25" bestFit="1" customWidth="1"/>
    <col min="5" max="5" width="8.5" style="25" bestFit="1" customWidth="1"/>
    <col min="6" max="6" width="1" style="25" customWidth="1"/>
    <col min="7" max="7" width="8.83203125" style="25"/>
    <col min="8" max="8" width="8.5" style="25" bestFit="1" customWidth="1"/>
    <col min="9" max="16384" width="8.83203125" style="25"/>
  </cols>
  <sheetData>
    <row r="1" spans="1:8" ht="18">
      <c r="A1" s="151" t="s">
        <v>47</v>
      </c>
      <c r="B1" s="151"/>
      <c r="C1" s="151"/>
      <c r="D1" s="151"/>
      <c r="E1" s="151"/>
      <c r="F1" s="151"/>
      <c r="G1" s="151"/>
      <c r="H1" s="151"/>
    </row>
    <row r="2" spans="1:8" ht="18">
      <c r="A2" s="151" t="s">
        <v>14</v>
      </c>
      <c r="B2" s="151"/>
      <c r="C2" s="151"/>
      <c r="D2" s="151"/>
      <c r="E2" s="151"/>
      <c r="F2" s="151"/>
      <c r="G2" s="151"/>
      <c r="H2" s="151"/>
    </row>
    <row r="3" spans="1:8" ht="19" thickBot="1">
      <c r="A3" s="24"/>
      <c r="B3" s="24"/>
      <c r="C3" s="24"/>
      <c r="D3" s="24"/>
      <c r="E3" s="24"/>
    </row>
    <row r="4" spans="1:8">
      <c r="A4" s="149" t="s">
        <v>29</v>
      </c>
      <c r="B4" s="143" t="s">
        <v>49</v>
      </c>
      <c r="C4" s="144"/>
      <c r="D4" s="144" t="s">
        <v>50</v>
      </c>
      <c r="E4" s="145"/>
      <c r="F4" s="69"/>
      <c r="G4" s="135" t="s">
        <v>16</v>
      </c>
      <c r="H4" s="136"/>
    </row>
    <row r="5" spans="1:8" ht="17" thickBot="1">
      <c r="A5" s="150"/>
      <c r="B5" s="54" t="s">
        <v>20</v>
      </c>
      <c r="C5" s="55" t="s">
        <v>21</v>
      </c>
      <c r="D5" s="55" t="s">
        <v>20</v>
      </c>
      <c r="E5" s="56" t="s">
        <v>21</v>
      </c>
      <c r="F5" s="70"/>
      <c r="G5" s="54" t="s">
        <v>20</v>
      </c>
      <c r="H5" s="57" t="s">
        <v>21</v>
      </c>
    </row>
    <row r="6" spans="1:8">
      <c r="A6" s="39" t="s">
        <v>17</v>
      </c>
      <c r="B6" s="33">
        <v>3850</v>
      </c>
      <c r="C6" s="34">
        <f>B6-(B6*0.1)</f>
        <v>3465</v>
      </c>
      <c r="D6" s="34">
        <f>B6*0.1</f>
        <v>385</v>
      </c>
      <c r="E6" s="35">
        <f>C6*0.1</f>
        <v>346.5</v>
      </c>
      <c r="F6" s="71"/>
      <c r="G6" s="33">
        <f>B6-100</f>
        <v>3750</v>
      </c>
      <c r="H6" s="35">
        <f>C6-100</f>
        <v>3365</v>
      </c>
    </row>
    <row r="7" spans="1:8">
      <c r="A7" s="40" t="s">
        <v>54</v>
      </c>
      <c r="B7" s="31">
        <v>4100</v>
      </c>
      <c r="C7" s="50">
        <f t="shared" ref="C7:C32" si="0">B7-(B7*0.1)</f>
        <v>3690</v>
      </c>
      <c r="D7" s="50">
        <f t="shared" ref="D7:E20" si="1">B7*0.1</f>
        <v>410</v>
      </c>
      <c r="E7" s="51">
        <f t="shared" si="1"/>
        <v>369</v>
      </c>
      <c r="F7" s="71"/>
      <c r="G7" s="31">
        <f t="shared" ref="G7:H20" si="2">B7-100</f>
        <v>4000</v>
      </c>
      <c r="H7" s="51">
        <f t="shared" si="2"/>
        <v>3590</v>
      </c>
    </row>
    <row r="8" spans="1:8">
      <c r="A8" s="40" t="s">
        <v>55</v>
      </c>
      <c r="B8" s="31">
        <v>4350</v>
      </c>
      <c r="C8" s="50">
        <f t="shared" si="0"/>
        <v>3915</v>
      </c>
      <c r="D8" s="50">
        <f t="shared" si="1"/>
        <v>435</v>
      </c>
      <c r="E8" s="51">
        <f t="shared" si="1"/>
        <v>391.5</v>
      </c>
      <c r="F8" s="71"/>
      <c r="G8" s="31">
        <f t="shared" si="2"/>
        <v>4250</v>
      </c>
      <c r="H8" s="51">
        <f t="shared" si="2"/>
        <v>3815</v>
      </c>
    </row>
    <row r="9" spans="1:8">
      <c r="A9" s="40" t="s">
        <v>56</v>
      </c>
      <c r="B9" s="31">
        <v>4600</v>
      </c>
      <c r="C9" s="50">
        <f t="shared" si="0"/>
        <v>4140</v>
      </c>
      <c r="D9" s="50">
        <f t="shared" si="1"/>
        <v>460</v>
      </c>
      <c r="E9" s="51">
        <f t="shared" si="1"/>
        <v>414</v>
      </c>
      <c r="F9" s="71"/>
      <c r="G9" s="31">
        <f t="shared" si="2"/>
        <v>4500</v>
      </c>
      <c r="H9" s="51">
        <f t="shared" si="2"/>
        <v>4040</v>
      </c>
    </row>
    <row r="10" spans="1:8">
      <c r="A10" s="41" t="s">
        <v>18</v>
      </c>
      <c r="B10" s="36">
        <v>4350</v>
      </c>
      <c r="C10" s="37">
        <f t="shared" si="0"/>
        <v>3915</v>
      </c>
      <c r="D10" s="37">
        <f t="shared" si="1"/>
        <v>435</v>
      </c>
      <c r="E10" s="38">
        <f t="shared" si="1"/>
        <v>391.5</v>
      </c>
      <c r="F10" s="71"/>
      <c r="G10" s="36">
        <v>4350</v>
      </c>
      <c r="H10" s="38">
        <f t="shared" si="2"/>
        <v>3815</v>
      </c>
    </row>
    <row r="11" spans="1:8">
      <c r="A11" s="40" t="s">
        <v>58</v>
      </c>
      <c r="B11" s="31">
        <v>4500</v>
      </c>
      <c r="C11" s="50">
        <f t="shared" si="0"/>
        <v>4050</v>
      </c>
      <c r="D11" s="50">
        <f t="shared" si="1"/>
        <v>450</v>
      </c>
      <c r="E11" s="51">
        <f t="shared" si="1"/>
        <v>405</v>
      </c>
      <c r="F11" s="71"/>
      <c r="G11" s="31">
        <f>B11-100</f>
        <v>4400</v>
      </c>
      <c r="H11" s="51">
        <f t="shared" si="2"/>
        <v>3950</v>
      </c>
    </row>
    <row r="12" spans="1:8">
      <c r="A12" s="40" t="s">
        <v>59</v>
      </c>
      <c r="B12" s="31">
        <v>4650</v>
      </c>
      <c r="C12" s="50">
        <f t="shared" si="0"/>
        <v>4185</v>
      </c>
      <c r="D12" s="50">
        <f t="shared" si="1"/>
        <v>465</v>
      </c>
      <c r="E12" s="51">
        <f t="shared" si="1"/>
        <v>418.5</v>
      </c>
      <c r="F12" s="71"/>
      <c r="G12" s="31">
        <f t="shared" ref="G12:G19" si="3">B12-100</f>
        <v>4550</v>
      </c>
      <c r="H12" s="51">
        <f t="shared" si="2"/>
        <v>4085</v>
      </c>
    </row>
    <row r="13" spans="1:8">
      <c r="A13" s="40" t="s">
        <v>60</v>
      </c>
      <c r="B13" s="31">
        <v>4800</v>
      </c>
      <c r="C13" s="50">
        <f t="shared" si="0"/>
        <v>4320</v>
      </c>
      <c r="D13" s="50">
        <f t="shared" si="1"/>
        <v>480</v>
      </c>
      <c r="E13" s="51">
        <f t="shared" si="1"/>
        <v>432</v>
      </c>
      <c r="F13" s="71"/>
      <c r="G13" s="31">
        <f t="shared" si="3"/>
        <v>4700</v>
      </c>
      <c r="H13" s="51">
        <f t="shared" si="2"/>
        <v>4220</v>
      </c>
    </row>
    <row r="14" spans="1:8">
      <c r="A14" s="40" t="s">
        <v>61</v>
      </c>
      <c r="B14" s="31">
        <v>4950</v>
      </c>
      <c r="C14" s="50">
        <f t="shared" si="0"/>
        <v>4455</v>
      </c>
      <c r="D14" s="50">
        <f t="shared" si="1"/>
        <v>495</v>
      </c>
      <c r="E14" s="51">
        <f t="shared" si="1"/>
        <v>445.5</v>
      </c>
      <c r="F14" s="71"/>
      <c r="G14" s="31">
        <f t="shared" si="3"/>
        <v>4850</v>
      </c>
      <c r="H14" s="51">
        <f t="shared" si="2"/>
        <v>4355</v>
      </c>
    </row>
    <row r="15" spans="1:8">
      <c r="A15" s="41" t="s">
        <v>19</v>
      </c>
      <c r="B15" s="36">
        <v>4700</v>
      </c>
      <c r="C15" s="37">
        <f t="shared" si="0"/>
        <v>4230</v>
      </c>
      <c r="D15" s="37">
        <f t="shared" si="1"/>
        <v>470</v>
      </c>
      <c r="E15" s="38">
        <f t="shared" si="1"/>
        <v>423</v>
      </c>
      <c r="F15" s="71"/>
      <c r="G15" s="36">
        <f t="shared" si="3"/>
        <v>4600</v>
      </c>
      <c r="H15" s="38">
        <f t="shared" si="2"/>
        <v>4130</v>
      </c>
    </row>
    <row r="16" spans="1:8">
      <c r="A16" s="40" t="s">
        <v>63</v>
      </c>
      <c r="B16" s="31">
        <v>4850</v>
      </c>
      <c r="C16" s="50">
        <f t="shared" si="0"/>
        <v>4365</v>
      </c>
      <c r="D16" s="50">
        <f t="shared" si="1"/>
        <v>485</v>
      </c>
      <c r="E16" s="51">
        <f t="shared" si="1"/>
        <v>436.5</v>
      </c>
      <c r="F16" s="71"/>
      <c r="G16" s="31">
        <f t="shared" si="3"/>
        <v>4750</v>
      </c>
      <c r="H16" s="51">
        <f t="shared" si="2"/>
        <v>4265</v>
      </c>
    </row>
    <row r="17" spans="1:8">
      <c r="A17" s="40" t="s">
        <v>73</v>
      </c>
      <c r="B17" s="31">
        <v>5000</v>
      </c>
      <c r="C17" s="50">
        <f t="shared" si="0"/>
        <v>4500</v>
      </c>
      <c r="D17" s="50">
        <f t="shared" si="1"/>
        <v>500</v>
      </c>
      <c r="E17" s="51">
        <f t="shared" si="1"/>
        <v>450</v>
      </c>
      <c r="F17" s="71"/>
      <c r="G17" s="31">
        <f t="shared" si="3"/>
        <v>4900</v>
      </c>
      <c r="H17" s="51">
        <f t="shared" si="2"/>
        <v>4400</v>
      </c>
    </row>
    <row r="18" spans="1:8">
      <c r="A18" s="40" t="s">
        <v>74</v>
      </c>
      <c r="B18" s="31">
        <v>5150</v>
      </c>
      <c r="C18" s="50">
        <f t="shared" si="0"/>
        <v>4635</v>
      </c>
      <c r="D18" s="50">
        <f t="shared" si="1"/>
        <v>515</v>
      </c>
      <c r="E18" s="51">
        <f t="shared" si="1"/>
        <v>463.5</v>
      </c>
      <c r="F18" s="71"/>
      <c r="G18" s="31">
        <f t="shared" si="3"/>
        <v>5050</v>
      </c>
      <c r="H18" s="51">
        <f t="shared" si="2"/>
        <v>4535</v>
      </c>
    </row>
    <row r="19" spans="1:8">
      <c r="A19" s="40" t="s">
        <v>75</v>
      </c>
      <c r="B19" s="31">
        <v>5300</v>
      </c>
      <c r="C19" s="50">
        <f t="shared" si="0"/>
        <v>4770</v>
      </c>
      <c r="D19" s="50">
        <f t="shared" si="1"/>
        <v>530</v>
      </c>
      <c r="E19" s="51">
        <f t="shared" si="1"/>
        <v>477</v>
      </c>
      <c r="F19" s="71"/>
      <c r="G19" s="31">
        <f t="shared" si="3"/>
        <v>5200</v>
      </c>
      <c r="H19" s="51">
        <f t="shared" si="2"/>
        <v>4670</v>
      </c>
    </row>
    <row r="20" spans="1:8" ht="15" thickBot="1">
      <c r="A20" s="42" t="s">
        <v>76</v>
      </c>
      <c r="B20" s="32">
        <v>5450</v>
      </c>
      <c r="C20" s="52">
        <f t="shared" si="0"/>
        <v>4905</v>
      </c>
      <c r="D20" s="52">
        <f t="shared" si="1"/>
        <v>545</v>
      </c>
      <c r="E20" s="53">
        <f t="shared" si="1"/>
        <v>490.5</v>
      </c>
      <c r="F20" s="72"/>
      <c r="G20" s="32">
        <v>4351</v>
      </c>
      <c r="H20" s="53">
        <f t="shared" si="2"/>
        <v>4805</v>
      </c>
    </row>
    <row r="21" spans="1:8" ht="15" thickBot="1">
      <c r="A21" s="26"/>
      <c r="B21" s="27"/>
      <c r="C21" s="27"/>
      <c r="D21" s="27"/>
      <c r="E21" s="27"/>
      <c r="F21" s="28"/>
      <c r="G21" s="27"/>
      <c r="H21" s="27"/>
    </row>
    <row r="22" spans="1:8">
      <c r="A22" s="141" t="s">
        <v>30</v>
      </c>
      <c r="B22" s="143" t="s">
        <v>49</v>
      </c>
      <c r="C22" s="144"/>
      <c r="D22" s="144" t="s">
        <v>50</v>
      </c>
      <c r="E22" s="145"/>
      <c r="F22" s="69"/>
      <c r="G22" s="135" t="s">
        <v>16</v>
      </c>
      <c r="H22" s="136"/>
    </row>
    <row r="23" spans="1:8" ht="17" thickBot="1">
      <c r="A23" s="142"/>
      <c r="B23" s="54" t="s">
        <v>20</v>
      </c>
      <c r="C23" s="55" t="s">
        <v>21</v>
      </c>
      <c r="D23" s="55" t="s">
        <v>20</v>
      </c>
      <c r="E23" s="56" t="s">
        <v>21</v>
      </c>
      <c r="F23" s="70"/>
      <c r="G23" s="54" t="s">
        <v>20</v>
      </c>
      <c r="H23" s="57" t="s">
        <v>21</v>
      </c>
    </row>
    <row r="24" spans="1:8" ht="17" thickBot="1">
      <c r="A24" s="43" t="s">
        <v>22</v>
      </c>
      <c r="B24" s="44">
        <v>5500</v>
      </c>
      <c r="C24" s="44">
        <f t="shared" si="0"/>
        <v>4950</v>
      </c>
      <c r="D24" s="44">
        <f>B24*0.1</f>
        <v>550</v>
      </c>
      <c r="E24" s="44">
        <f>C24*0.1</f>
        <v>495</v>
      </c>
      <c r="F24" s="76"/>
      <c r="G24" s="44">
        <f>B24-100</f>
        <v>5400</v>
      </c>
      <c r="H24" s="45">
        <f>C24-100</f>
        <v>4850</v>
      </c>
    </row>
    <row r="25" spans="1:8">
      <c r="A25" s="139" t="s">
        <v>32</v>
      </c>
      <c r="B25" s="140"/>
      <c r="C25" s="140"/>
      <c r="D25" s="140"/>
      <c r="E25" s="140"/>
      <c r="F25" s="81"/>
      <c r="G25" s="81"/>
      <c r="H25" s="82"/>
    </row>
    <row r="26" spans="1:8">
      <c r="A26" s="77" t="s">
        <v>3</v>
      </c>
      <c r="B26" s="146">
        <v>4000</v>
      </c>
      <c r="C26" s="146"/>
      <c r="D26" s="146">
        <v>400</v>
      </c>
      <c r="E26" s="146"/>
      <c r="F26" s="28"/>
      <c r="G26" s="64"/>
      <c r="H26" s="66"/>
    </row>
    <row r="27" spans="1:8">
      <c r="A27" s="77" t="s">
        <v>4</v>
      </c>
      <c r="B27" s="146">
        <v>4450</v>
      </c>
      <c r="C27" s="146"/>
      <c r="D27" s="146">
        <v>445</v>
      </c>
      <c r="E27" s="146"/>
      <c r="F27" s="28"/>
      <c r="G27" s="64"/>
      <c r="H27" s="66"/>
    </row>
    <row r="28" spans="1:8" ht="15" thickBot="1">
      <c r="A28" s="78" t="s">
        <v>5</v>
      </c>
      <c r="B28" s="147">
        <v>4900</v>
      </c>
      <c r="C28" s="147"/>
      <c r="D28" s="147">
        <v>490</v>
      </c>
      <c r="E28" s="147"/>
      <c r="F28" s="60"/>
      <c r="G28" s="67"/>
      <c r="H28" s="68"/>
    </row>
    <row r="29" spans="1:8" ht="15" thickBot="1">
      <c r="A29" s="26"/>
      <c r="B29" s="148"/>
      <c r="C29" s="148"/>
      <c r="D29" s="148"/>
      <c r="E29" s="148"/>
      <c r="F29" s="28"/>
    </row>
    <row r="30" spans="1:8">
      <c r="A30" s="141" t="s">
        <v>33</v>
      </c>
      <c r="B30" s="143" t="s">
        <v>49</v>
      </c>
      <c r="C30" s="144"/>
      <c r="D30" s="144" t="s">
        <v>50</v>
      </c>
      <c r="E30" s="145"/>
      <c r="F30" s="69"/>
      <c r="G30" s="135" t="s">
        <v>16</v>
      </c>
      <c r="H30" s="136"/>
    </row>
    <row r="31" spans="1:8" ht="17" thickBot="1">
      <c r="A31" s="142"/>
      <c r="B31" s="54" t="s">
        <v>20</v>
      </c>
      <c r="C31" s="55" t="s">
        <v>21</v>
      </c>
      <c r="D31" s="55" t="s">
        <v>20</v>
      </c>
      <c r="E31" s="56" t="s">
        <v>21</v>
      </c>
      <c r="F31" s="70"/>
      <c r="G31" s="54" t="s">
        <v>20</v>
      </c>
      <c r="H31" s="57" t="s">
        <v>21</v>
      </c>
    </row>
    <row r="32" spans="1:8" ht="17" thickBot="1">
      <c r="A32" s="46" t="s">
        <v>23</v>
      </c>
      <c r="B32" s="47">
        <v>5600</v>
      </c>
      <c r="C32" s="48">
        <f t="shared" si="0"/>
        <v>5040</v>
      </c>
      <c r="D32" s="48">
        <f>B32*0.1</f>
        <v>560</v>
      </c>
      <c r="E32" s="49">
        <f>C32*0.1</f>
        <v>504</v>
      </c>
      <c r="F32" s="73"/>
      <c r="G32" s="47">
        <f>B32-100</f>
        <v>5500</v>
      </c>
      <c r="H32" s="74">
        <f>C32-100</f>
        <v>4940</v>
      </c>
    </row>
    <row r="33" spans="1:11">
      <c r="A33" s="139" t="s">
        <v>34</v>
      </c>
      <c r="B33" s="140"/>
      <c r="C33" s="140"/>
      <c r="D33" s="140"/>
      <c r="E33" s="140"/>
      <c r="F33" s="79"/>
      <c r="G33" s="79"/>
      <c r="H33" s="80"/>
    </row>
    <row r="34" spans="1:11">
      <c r="A34" s="30" t="s">
        <v>3</v>
      </c>
      <c r="B34" s="146">
        <v>4100</v>
      </c>
      <c r="C34" s="146"/>
      <c r="D34" s="146">
        <v>410</v>
      </c>
      <c r="E34" s="146"/>
      <c r="F34" s="28"/>
      <c r="H34" s="75"/>
      <c r="J34" s="25">
        <f>550/20</f>
        <v>27.5</v>
      </c>
      <c r="K34" s="25">
        <f>27.5*20</f>
        <v>550</v>
      </c>
    </row>
    <row r="35" spans="1:11">
      <c r="A35" s="30" t="s">
        <v>4</v>
      </c>
      <c r="B35" s="146">
        <v>4550</v>
      </c>
      <c r="C35" s="146"/>
      <c r="D35" s="146">
        <v>450</v>
      </c>
      <c r="E35" s="146"/>
      <c r="F35" s="28"/>
      <c r="H35" s="75"/>
      <c r="K35" s="25">
        <f>J34*12</f>
        <v>330</v>
      </c>
    </row>
    <row r="36" spans="1:11" ht="15" thickBot="1">
      <c r="A36" s="29" t="s">
        <v>5</v>
      </c>
      <c r="B36" s="147">
        <v>4950</v>
      </c>
      <c r="C36" s="147"/>
      <c r="D36" s="147">
        <v>495</v>
      </c>
      <c r="E36" s="147"/>
      <c r="F36" s="60"/>
      <c r="G36" s="67"/>
      <c r="H36" s="68"/>
      <c r="K36" s="25">
        <f>J34*16</f>
        <v>440</v>
      </c>
    </row>
    <row r="37" spans="1:11">
      <c r="A37" s="26"/>
      <c r="B37" s="148"/>
      <c r="C37" s="148"/>
      <c r="D37" s="148"/>
      <c r="E37" s="148"/>
      <c r="F37" s="28"/>
    </row>
    <row r="38" spans="1:11" ht="15" thickBot="1">
      <c r="A38" s="26"/>
      <c r="B38" s="27"/>
      <c r="C38" s="27"/>
      <c r="D38" s="27"/>
      <c r="E38" s="27"/>
      <c r="F38" s="28"/>
    </row>
    <row r="39" spans="1:11">
      <c r="A39" s="141" t="s">
        <v>35</v>
      </c>
      <c r="B39" s="143" t="s">
        <v>49</v>
      </c>
      <c r="C39" s="144"/>
      <c r="D39" s="144" t="s">
        <v>50</v>
      </c>
      <c r="E39" s="145"/>
      <c r="F39" s="69"/>
      <c r="G39" s="135" t="s">
        <v>16</v>
      </c>
      <c r="H39" s="136"/>
    </row>
    <row r="40" spans="1:11" ht="17" thickBot="1">
      <c r="A40" s="142"/>
      <c r="B40" s="83" t="s">
        <v>20</v>
      </c>
      <c r="C40" s="84" t="s">
        <v>21</v>
      </c>
      <c r="D40" s="84" t="s">
        <v>20</v>
      </c>
      <c r="E40" s="85" t="s">
        <v>21</v>
      </c>
      <c r="F40" s="70"/>
      <c r="G40" s="54" t="s">
        <v>20</v>
      </c>
      <c r="H40" s="57" t="s">
        <v>21</v>
      </c>
    </row>
    <row r="41" spans="1:11" ht="17" thickBot="1">
      <c r="A41" s="63" t="s">
        <v>24</v>
      </c>
      <c r="B41" s="61">
        <v>6500</v>
      </c>
      <c r="C41" s="61">
        <v>5850</v>
      </c>
      <c r="D41" s="61">
        <v>650</v>
      </c>
      <c r="E41" s="62">
        <v>585</v>
      </c>
      <c r="F41" s="28"/>
      <c r="G41" s="47">
        <f>B41-100</f>
        <v>6400</v>
      </c>
      <c r="H41" s="47">
        <f>C41-100</f>
        <v>5750</v>
      </c>
    </row>
    <row r="42" spans="1:11" ht="15" thickBot="1">
      <c r="A42" s="137" t="s">
        <v>36</v>
      </c>
      <c r="B42" s="138"/>
      <c r="C42" s="138"/>
      <c r="D42" s="138"/>
      <c r="E42" s="138"/>
    </row>
    <row r="43" spans="1:11">
      <c r="A43" s="30" t="s">
        <v>3</v>
      </c>
      <c r="B43" s="152">
        <v>5000</v>
      </c>
      <c r="C43" s="152"/>
      <c r="D43" s="152">
        <v>500</v>
      </c>
      <c r="E43" s="153"/>
    </row>
    <row r="44" spans="1:11">
      <c r="A44" s="30" t="s">
        <v>4</v>
      </c>
      <c r="B44" s="146">
        <v>5500</v>
      </c>
      <c r="C44" s="146"/>
      <c r="D44" s="146">
        <v>550</v>
      </c>
      <c r="E44" s="154"/>
    </row>
    <row r="45" spans="1:11" ht="15" thickBot="1">
      <c r="A45" s="29" t="s">
        <v>5</v>
      </c>
      <c r="B45" s="146">
        <v>6000</v>
      </c>
      <c r="C45" s="146"/>
      <c r="D45" s="146">
        <v>600</v>
      </c>
      <c r="E45" s="154"/>
    </row>
    <row r="46" spans="1:11" ht="15" thickBot="1">
      <c r="A46" s="156"/>
      <c r="B46" s="156"/>
      <c r="C46" s="156"/>
      <c r="D46" s="156"/>
      <c r="E46" s="156"/>
    </row>
    <row r="47" spans="1:11">
      <c r="A47" s="58" t="s">
        <v>6</v>
      </c>
      <c r="B47" s="152">
        <v>400</v>
      </c>
      <c r="C47" s="152"/>
      <c r="D47" s="152"/>
      <c r="E47" s="153"/>
    </row>
    <row r="48" spans="1:11" ht="16">
      <c r="A48" s="59" t="s">
        <v>25</v>
      </c>
      <c r="B48" s="146">
        <v>510</v>
      </c>
      <c r="C48" s="146"/>
      <c r="D48" s="146"/>
      <c r="E48" s="154"/>
    </row>
    <row r="49" spans="1:5" ht="16">
      <c r="A49" s="59" t="s">
        <v>26</v>
      </c>
      <c r="B49" s="146">
        <v>535</v>
      </c>
      <c r="C49" s="146"/>
      <c r="D49" s="146"/>
      <c r="E49" s="154"/>
    </row>
    <row r="50" spans="1:5" ht="19.5" customHeight="1">
      <c r="A50" s="59" t="s">
        <v>28</v>
      </c>
      <c r="B50" s="146">
        <v>600</v>
      </c>
      <c r="C50" s="146"/>
      <c r="D50" s="146"/>
      <c r="E50" s="154"/>
    </row>
    <row r="51" spans="1:5">
      <c r="A51" s="59" t="s">
        <v>10</v>
      </c>
      <c r="B51" s="157" t="s">
        <v>11</v>
      </c>
      <c r="C51" s="157"/>
      <c r="D51" s="157"/>
      <c r="E51" s="158"/>
    </row>
    <row r="52" spans="1:5">
      <c r="A52" s="59" t="s">
        <v>12</v>
      </c>
      <c r="B52" s="146">
        <v>25</v>
      </c>
      <c r="C52" s="146"/>
      <c r="D52" s="146"/>
      <c r="E52" s="154"/>
    </row>
    <row r="53" spans="1:5" ht="15" thickBot="1">
      <c r="A53" s="29" t="s">
        <v>13</v>
      </c>
      <c r="B53" s="147">
        <v>25</v>
      </c>
      <c r="C53" s="147"/>
      <c r="D53" s="147"/>
      <c r="E53" s="155"/>
    </row>
  </sheetData>
  <mergeCells count="51">
    <mergeCell ref="B53:E53"/>
    <mergeCell ref="B45:C45"/>
    <mergeCell ref="D45:E45"/>
    <mergeCell ref="A46:E46"/>
    <mergeCell ref="B47:E47"/>
    <mergeCell ref="B48:E48"/>
    <mergeCell ref="B49:E49"/>
    <mergeCell ref="B50:E50"/>
    <mergeCell ref="B51:E51"/>
    <mergeCell ref="B52:E52"/>
    <mergeCell ref="B43:C43"/>
    <mergeCell ref="D43:E43"/>
    <mergeCell ref="B44:C44"/>
    <mergeCell ref="D44:E44"/>
    <mergeCell ref="B36:C36"/>
    <mergeCell ref="D36:E36"/>
    <mergeCell ref="B37:C37"/>
    <mergeCell ref="D37:E37"/>
    <mergeCell ref="B39:C39"/>
    <mergeCell ref="D39:E39"/>
    <mergeCell ref="A4:A5"/>
    <mergeCell ref="B4:C4"/>
    <mergeCell ref="D4:E4"/>
    <mergeCell ref="A1:H1"/>
    <mergeCell ref="A2:H2"/>
    <mergeCell ref="G4:H4"/>
    <mergeCell ref="D35:E35"/>
    <mergeCell ref="B26:C26"/>
    <mergeCell ref="D26:E26"/>
    <mergeCell ref="B27:C27"/>
    <mergeCell ref="D27:E27"/>
    <mergeCell ref="B28:C28"/>
    <mergeCell ref="D28:E28"/>
    <mergeCell ref="B29:C29"/>
    <mergeCell ref="D29:E29"/>
    <mergeCell ref="G39:H39"/>
    <mergeCell ref="A42:E42"/>
    <mergeCell ref="A33:E33"/>
    <mergeCell ref="A39:A40"/>
    <mergeCell ref="B22:C22"/>
    <mergeCell ref="D22:E22"/>
    <mergeCell ref="G22:H22"/>
    <mergeCell ref="A22:A23"/>
    <mergeCell ref="A30:A31"/>
    <mergeCell ref="B30:C30"/>
    <mergeCell ref="D30:E30"/>
    <mergeCell ref="G30:H30"/>
    <mergeCell ref="A25:E25"/>
    <mergeCell ref="B34:C34"/>
    <mergeCell ref="D34:E34"/>
    <mergeCell ref="B35:C35"/>
  </mergeCells>
  <phoneticPr fontId="1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4" enableFormatConditionsCalculation="0">
    <tabColor rgb="FF00B050"/>
  </sheetPr>
  <dimension ref="A5:K51"/>
  <sheetViews>
    <sheetView showGridLines="0" tabSelected="1" topLeftCell="A14" workbookViewId="0">
      <selection activeCell="A36" sqref="A36"/>
    </sheetView>
  </sheetViews>
  <sheetFormatPr baseColWidth="10" defaultColWidth="8.83203125" defaultRowHeight="14"/>
  <cols>
    <col min="1" max="1" width="43.6640625" customWidth="1"/>
    <col min="2" max="2" width="8.83203125" bestFit="1" customWidth="1"/>
    <col min="3" max="3" width="14.6640625" customWidth="1"/>
    <col min="4" max="4" width="8.33203125" bestFit="1" customWidth="1"/>
    <col min="5" max="5" width="8.6640625" bestFit="1" customWidth="1"/>
    <col min="6" max="6" width="8.83203125" bestFit="1" customWidth="1"/>
    <col min="7" max="7" width="8.6640625" bestFit="1" customWidth="1"/>
  </cols>
  <sheetData>
    <row r="5" spans="1:10">
      <c r="A5" s="165"/>
      <c r="B5" s="165"/>
      <c r="C5" s="165"/>
      <c r="D5" s="165"/>
      <c r="E5" s="165"/>
      <c r="F5" s="165"/>
      <c r="G5" s="165"/>
    </row>
    <row r="6" spans="1:10" ht="18">
      <c r="A6" s="165"/>
      <c r="B6" s="165"/>
      <c r="C6" s="165"/>
      <c r="D6" s="165"/>
      <c r="E6" s="165"/>
      <c r="F6" s="165"/>
      <c r="G6" s="165"/>
      <c r="H6" s="86"/>
    </row>
    <row r="7" spans="1:10" ht="18">
      <c r="A7" s="104"/>
      <c r="B7" s="104"/>
      <c r="C7" s="104"/>
      <c r="D7" s="104"/>
      <c r="E7" s="104"/>
      <c r="F7" s="104"/>
      <c r="G7" s="104"/>
      <c r="H7" s="86"/>
    </row>
    <row r="8" spans="1:10" ht="24" customHeight="1">
      <c r="A8" s="159" t="s">
        <v>44</v>
      </c>
      <c r="B8" s="159"/>
      <c r="C8" s="159"/>
      <c r="D8" s="159"/>
      <c r="E8" s="159"/>
      <c r="F8" s="159"/>
      <c r="G8" s="159"/>
      <c r="H8" s="86"/>
    </row>
    <row r="9" spans="1:10" ht="24" customHeight="1">
      <c r="A9" s="103"/>
      <c r="B9" s="103"/>
      <c r="D9" s="103"/>
      <c r="E9" s="101"/>
      <c r="F9" s="101"/>
      <c r="G9" s="101"/>
      <c r="H9" s="86"/>
    </row>
    <row r="10" spans="1:10" ht="19">
      <c r="A10" s="159" t="s">
        <v>43</v>
      </c>
      <c r="B10" s="159"/>
      <c r="C10" s="159"/>
      <c r="D10" s="159"/>
      <c r="E10" s="159"/>
      <c r="F10" s="159"/>
      <c r="G10" s="159"/>
      <c r="H10" s="92"/>
    </row>
    <row r="11" spans="1:10" ht="19">
      <c r="A11" s="97"/>
      <c r="B11" s="97"/>
      <c r="C11" s="97"/>
      <c r="D11" s="97"/>
      <c r="E11" s="97"/>
      <c r="F11" s="97"/>
      <c r="G11" s="97"/>
      <c r="H11" s="92"/>
    </row>
    <row r="12" spans="1:10">
      <c r="A12" s="160" t="s">
        <v>71</v>
      </c>
      <c r="B12" s="162" t="s">
        <v>49</v>
      </c>
      <c r="C12" s="162"/>
      <c r="D12" s="162" t="s">
        <v>50</v>
      </c>
      <c r="E12" s="162"/>
      <c r="F12" s="163" t="s">
        <v>37</v>
      </c>
      <c r="G12" s="163"/>
    </row>
    <row r="13" spans="1:10" ht="16">
      <c r="A13" s="161"/>
      <c r="B13" s="95" t="s">
        <v>20</v>
      </c>
      <c r="C13" s="95" t="s">
        <v>21</v>
      </c>
      <c r="D13" s="95" t="s">
        <v>20</v>
      </c>
      <c r="E13" s="95" t="s">
        <v>21</v>
      </c>
      <c r="F13" s="95" t="s">
        <v>20</v>
      </c>
      <c r="G13" s="96" t="s">
        <v>21</v>
      </c>
    </row>
    <row r="14" spans="1:10" ht="30">
      <c r="A14" s="113" t="s">
        <v>70</v>
      </c>
      <c r="B14" s="114">
        <v>6800</v>
      </c>
      <c r="C14" s="114">
        <f>B14-(B14*0.1)</f>
        <v>6120</v>
      </c>
      <c r="D14" s="114">
        <f>B14*0.1</f>
        <v>680</v>
      </c>
      <c r="E14" s="114">
        <f>C14*0.1</f>
        <v>612</v>
      </c>
      <c r="F14" s="114">
        <f>B14-100</f>
        <v>6700</v>
      </c>
      <c r="G14" s="114">
        <f>C14-100</f>
        <v>6020</v>
      </c>
    </row>
    <row r="15" spans="1:10" s="25" customFormat="1">
      <c r="A15" s="91"/>
      <c r="B15" s="64"/>
      <c r="C15" s="64"/>
      <c r="D15" s="64"/>
      <c r="E15" s="64"/>
      <c r="F15" s="64"/>
      <c r="G15" s="64"/>
      <c r="J15" s="102"/>
    </row>
    <row r="16" spans="1:10">
      <c r="A16" s="93" t="s">
        <v>40</v>
      </c>
      <c r="B16" s="162" t="s">
        <v>49</v>
      </c>
      <c r="C16" s="162"/>
      <c r="D16" s="162" t="s">
        <v>50</v>
      </c>
      <c r="E16" s="162"/>
      <c r="F16" s="79"/>
      <c r="G16" s="79"/>
      <c r="H16" s="25"/>
    </row>
    <row r="17" spans="1:8">
      <c r="A17" s="94" t="s">
        <v>3</v>
      </c>
      <c r="B17" s="164">
        <v>6000</v>
      </c>
      <c r="C17" s="164"/>
      <c r="D17" s="164">
        <f t="shared" ref="D17:D19" si="0">B17/10</f>
        <v>600</v>
      </c>
      <c r="E17" s="164"/>
      <c r="F17" s="64"/>
      <c r="G17" s="64"/>
      <c r="H17" s="25"/>
    </row>
    <row r="18" spans="1:8">
      <c r="A18" s="94" t="s">
        <v>4</v>
      </c>
      <c r="B18" s="164">
        <v>6300</v>
      </c>
      <c r="C18" s="164"/>
      <c r="D18" s="164">
        <f t="shared" si="0"/>
        <v>630</v>
      </c>
      <c r="E18" s="164"/>
      <c r="F18" s="64"/>
      <c r="G18" s="64"/>
      <c r="H18" s="25"/>
    </row>
    <row r="19" spans="1:8">
      <c r="A19" s="94" t="s">
        <v>5</v>
      </c>
      <c r="B19" s="164">
        <v>6600</v>
      </c>
      <c r="C19" s="164"/>
      <c r="D19" s="164">
        <f t="shared" si="0"/>
        <v>660</v>
      </c>
      <c r="E19" s="164"/>
      <c r="F19" s="25"/>
      <c r="G19" s="25"/>
      <c r="H19" s="25"/>
    </row>
    <row r="20" spans="1:8">
      <c r="A20" s="26"/>
      <c r="B20" s="148"/>
      <c r="C20" s="148"/>
      <c r="D20" s="148"/>
      <c r="E20" s="148"/>
      <c r="F20" s="25"/>
      <c r="G20" s="25"/>
    </row>
    <row r="21" spans="1:8">
      <c r="A21" s="26"/>
      <c r="B21" s="108"/>
      <c r="C21" s="108"/>
      <c r="D21" s="108"/>
      <c r="E21" s="108"/>
      <c r="F21" s="25"/>
      <c r="G21" s="25"/>
    </row>
    <row r="22" spans="1:8">
      <c r="A22" s="166" t="s">
        <v>33</v>
      </c>
      <c r="B22" s="162" t="s">
        <v>49</v>
      </c>
      <c r="C22" s="162"/>
      <c r="D22" s="162" t="s">
        <v>50</v>
      </c>
      <c r="E22" s="162"/>
      <c r="F22" s="163" t="s">
        <v>38</v>
      </c>
      <c r="G22" s="163"/>
    </row>
    <row r="23" spans="1:8" ht="16">
      <c r="A23" s="166"/>
      <c r="B23" s="95" t="s">
        <v>20</v>
      </c>
      <c r="C23" s="95" t="s">
        <v>21</v>
      </c>
      <c r="D23" s="95" t="s">
        <v>20</v>
      </c>
      <c r="E23" s="95" t="s">
        <v>21</v>
      </c>
      <c r="F23" s="95" t="s">
        <v>20</v>
      </c>
      <c r="G23" s="96" t="s">
        <v>21</v>
      </c>
    </row>
    <row r="24" spans="1:8" ht="16">
      <c r="A24" s="95" t="s">
        <v>66</v>
      </c>
      <c r="B24" s="87">
        <v>6900</v>
      </c>
      <c r="C24" s="87">
        <f>B24-(B24*0.1)</f>
        <v>6210</v>
      </c>
      <c r="D24" s="87">
        <f>B24*0.1</f>
        <v>690</v>
      </c>
      <c r="E24" s="87">
        <f>C24*0.1</f>
        <v>621</v>
      </c>
      <c r="F24" s="87">
        <f>B24-100</f>
        <v>6800</v>
      </c>
      <c r="G24" s="87">
        <f>C24-100</f>
        <v>6110</v>
      </c>
    </row>
    <row r="25" spans="1:8" s="25" customFormat="1">
      <c r="A25" s="88"/>
      <c r="B25" s="90"/>
      <c r="C25" s="90"/>
      <c r="D25" s="90"/>
      <c r="E25" s="64"/>
      <c r="F25" s="64"/>
      <c r="G25" s="90"/>
    </row>
    <row r="26" spans="1:8">
      <c r="A26" s="93" t="s">
        <v>41</v>
      </c>
      <c r="B26" s="162" t="s">
        <v>49</v>
      </c>
      <c r="C26" s="162"/>
      <c r="D26" s="162" t="s">
        <v>39</v>
      </c>
      <c r="E26" s="162"/>
      <c r="F26" s="79"/>
      <c r="G26" s="79"/>
    </row>
    <row r="27" spans="1:8">
      <c r="A27" s="89" t="s">
        <v>3</v>
      </c>
      <c r="B27" s="164">
        <v>6100</v>
      </c>
      <c r="C27" s="164"/>
      <c r="D27" s="164">
        <f>B27/10</f>
        <v>610</v>
      </c>
      <c r="E27" s="164"/>
      <c r="F27" s="25"/>
      <c r="G27" s="25"/>
    </row>
    <row r="28" spans="1:8">
      <c r="A28" s="89" t="s">
        <v>4</v>
      </c>
      <c r="B28" s="164">
        <v>6400</v>
      </c>
      <c r="C28" s="164"/>
      <c r="D28" s="164">
        <f>B28/10</f>
        <v>640</v>
      </c>
      <c r="E28" s="164"/>
      <c r="F28" s="25"/>
      <c r="G28" s="25"/>
    </row>
    <row r="29" spans="1:8">
      <c r="A29" s="89" t="s">
        <v>5</v>
      </c>
      <c r="B29" s="164">
        <v>6700</v>
      </c>
      <c r="C29" s="164"/>
      <c r="D29" s="164">
        <f>B29/10</f>
        <v>670</v>
      </c>
      <c r="E29" s="164"/>
      <c r="F29" s="25"/>
      <c r="G29" s="25"/>
    </row>
    <row r="30" spans="1:8">
      <c r="A30" s="89"/>
      <c r="B30" s="146"/>
      <c r="C30" s="146"/>
      <c r="D30" s="146"/>
      <c r="E30" s="146"/>
      <c r="F30" s="25"/>
      <c r="G30" s="25"/>
    </row>
    <row r="31" spans="1:8">
      <c r="A31" s="26"/>
      <c r="B31" s="65"/>
      <c r="C31" s="65"/>
      <c r="D31" s="65"/>
      <c r="E31" s="65"/>
      <c r="F31" s="25"/>
      <c r="G31" s="25"/>
    </row>
    <row r="32" spans="1:8">
      <c r="A32" s="26"/>
      <c r="B32" s="108"/>
      <c r="C32" s="108"/>
      <c r="D32" s="108"/>
      <c r="E32" s="108"/>
      <c r="F32" s="25"/>
      <c r="G32" s="25"/>
    </row>
    <row r="33" spans="1:7" ht="14" customHeight="1">
      <c r="A33" s="187" t="s">
        <v>65</v>
      </c>
      <c r="B33" s="176" t="s">
        <v>69</v>
      </c>
      <c r="C33" s="177"/>
      <c r="D33" s="176" t="s">
        <v>39</v>
      </c>
      <c r="E33" s="180"/>
    </row>
    <row r="34" spans="1:7" ht="15" customHeight="1">
      <c r="A34" s="187"/>
      <c r="B34" s="178"/>
      <c r="C34" s="179"/>
      <c r="D34" s="181"/>
      <c r="E34" s="182"/>
    </row>
    <row r="35" spans="1:7">
      <c r="A35" s="110" t="s">
        <v>27</v>
      </c>
      <c r="B35" s="164">
        <v>1000</v>
      </c>
      <c r="C35" s="164"/>
      <c r="D35" s="164">
        <f t="shared" ref="D35" si="1">B35/10</f>
        <v>100</v>
      </c>
      <c r="E35" s="164"/>
    </row>
    <row r="36" spans="1:7">
      <c r="A36" s="110" t="s">
        <v>31</v>
      </c>
      <c r="B36" s="164">
        <v>2300</v>
      </c>
      <c r="C36" s="164"/>
      <c r="D36" s="164">
        <f t="shared" ref="D36" si="2">B36/10</f>
        <v>230</v>
      </c>
      <c r="E36" s="164"/>
    </row>
    <row r="37" spans="1:7">
      <c r="A37" s="110" t="s">
        <v>64</v>
      </c>
      <c r="B37" s="164">
        <v>3300</v>
      </c>
      <c r="C37" s="164"/>
      <c r="D37" s="164">
        <f t="shared" ref="D37" si="3">B37/10</f>
        <v>330</v>
      </c>
      <c r="E37" s="164"/>
      <c r="F37" s="25"/>
      <c r="G37" s="25"/>
    </row>
    <row r="38" spans="1:7">
      <c r="A38" s="109"/>
      <c r="B38" s="112"/>
      <c r="C38" s="112"/>
      <c r="D38" s="112"/>
      <c r="E38" s="112"/>
      <c r="F38" s="25"/>
      <c r="G38" s="25"/>
    </row>
    <row r="39" spans="1:7">
      <c r="A39" s="109"/>
      <c r="B39" s="112"/>
      <c r="C39" s="112"/>
      <c r="D39" s="112"/>
      <c r="E39" s="112"/>
      <c r="F39" s="25"/>
      <c r="G39" s="25"/>
    </row>
    <row r="40" spans="1:7" ht="15" thickBot="1">
      <c r="A40" s="183"/>
      <c r="B40" s="183"/>
      <c r="C40" s="183"/>
      <c r="D40" s="183"/>
      <c r="E40" s="183"/>
      <c r="F40" s="25"/>
      <c r="G40" s="25"/>
    </row>
    <row r="41" spans="1:7" ht="15" customHeight="1">
      <c r="A41" s="115" t="s">
        <v>72</v>
      </c>
      <c r="B41" s="167">
        <v>680</v>
      </c>
      <c r="C41" s="168"/>
      <c r="D41" s="168"/>
      <c r="E41" s="169"/>
      <c r="F41" s="25"/>
      <c r="G41" s="25"/>
    </row>
    <row r="42" spans="1:7" ht="16">
      <c r="A42" s="59" t="s">
        <v>68</v>
      </c>
      <c r="B42" s="167">
        <v>690</v>
      </c>
      <c r="C42" s="168"/>
      <c r="D42" s="168"/>
      <c r="E42" s="169"/>
      <c r="F42" s="25"/>
      <c r="G42" s="25"/>
    </row>
    <row r="43" spans="1:7" ht="14" customHeight="1">
      <c r="A43" s="59" t="s">
        <v>10</v>
      </c>
      <c r="B43" s="170" t="s">
        <v>11</v>
      </c>
      <c r="C43" s="171"/>
      <c r="D43" s="171"/>
      <c r="E43" s="172"/>
      <c r="F43" s="25"/>
      <c r="G43" s="25"/>
    </row>
    <row r="44" spans="1:7">
      <c r="A44" s="59" t="s">
        <v>12</v>
      </c>
      <c r="B44" s="167">
        <v>35</v>
      </c>
      <c r="C44" s="168"/>
      <c r="D44" s="168"/>
      <c r="E44" s="169"/>
      <c r="F44" s="25"/>
      <c r="G44" s="25"/>
    </row>
    <row r="45" spans="1:7">
      <c r="A45" s="111" t="s">
        <v>13</v>
      </c>
      <c r="B45" s="184">
        <v>25</v>
      </c>
      <c r="C45" s="185"/>
      <c r="D45" s="185"/>
      <c r="E45" s="186"/>
      <c r="F45" s="25"/>
      <c r="G45" s="25"/>
    </row>
    <row r="46" spans="1:7" ht="15" thickBot="1">
      <c r="A46" s="83" t="s">
        <v>67</v>
      </c>
      <c r="B46" s="173" t="s">
        <v>42</v>
      </c>
      <c r="C46" s="174"/>
      <c r="D46" s="174"/>
      <c r="E46" s="175"/>
      <c r="F46" s="25"/>
      <c r="G46" s="25"/>
    </row>
    <row r="47" spans="1:7">
      <c r="A47" s="26"/>
      <c r="B47" s="98"/>
      <c r="C47" s="98"/>
      <c r="D47" s="98"/>
      <c r="E47" s="98"/>
      <c r="F47" s="25"/>
      <c r="G47" s="25"/>
    </row>
    <row r="48" spans="1:7" ht="28">
      <c r="A48" s="105" t="s">
        <v>45</v>
      </c>
      <c r="B48" s="98"/>
      <c r="C48" s="98"/>
      <c r="D48" s="98"/>
      <c r="E48" s="98"/>
      <c r="F48" s="25"/>
      <c r="G48" s="25"/>
    </row>
    <row r="49" spans="1:11" ht="40" customHeight="1">
      <c r="A49" s="107"/>
      <c r="B49" s="107" t="s">
        <v>46</v>
      </c>
      <c r="C49" s="107"/>
      <c r="D49" s="107"/>
      <c r="E49" s="107"/>
      <c r="F49" s="107"/>
      <c r="G49" s="107"/>
      <c r="H49" s="107"/>
      <c r="I49" s="107"/>
      <c r="J49" s="107"/>
      <c r="K49" s="107"/>
    </row>
    <row r="50" spans="1:11" ht="24" customHeight="1">
      <c r="A50" s="100"/>
      <c r="G50" s="99"/>
    </row>
    <row r="51" spans="1:11" ht="25">
      <c r="B51" s="100"/>
      <c r="C51" s="100"/>
      <c r="D51" s="100"/>
      <c r="E51" s="106"/>
      <c r="F51" s="100"/>
      <c r="G51" s="100"/>
    </row>
  </sheetData>
  <mergeCells count="47">
    <mergeCell ref="B46:E46"/>
    <mergeCell ref="B33:C34"/>
    <mergeCell ref="D33:E34"/>
    <mergeCell ref="B35:C35"/>
    <mergeCell ref="D35:E35"/>
    <mergeCell ref="B36:C36"/>
    <mergeCell ref="D36:E36"/>
    <mergeCell ref="A40:E40"/>
    <mergeCell ref="B44:E44"/>
    <mergeCell ref="B45:E45"/>
    <mergeCell ref="A33:A34"/>
    <mergeCell ref="B30:C30"/>
    <mergeCell ref="D30:E30"/>
    <mergeCell ref="B41:E41"/>
    <mergeCell ref="B42:E42"/>
    <mergeCell ref="B43:E43"/>
    <mergeCell ref="B37:C37"/>
    <mergeCell ref="D37:E37"/>
    <mergeCell ref="A5:G6"/>
    <mergeCell ref="B26:C26"/>
    <mergeCell ref="D26:E26"/>
    <mergeCell ref="B16:C16"/>
    <mergeCell ref="D16:E16"/>
    <mergeCell ref="A10:G10"/>
    <mergeCell ref="A22:A23"/>
    <mergeCell ref="B22:C22"/>
    <mergeCell ref="D22:E22"/>
    <mergeCell ref="F22:G22"/>
    <mergeCell ref="B17:C17"/>
    <mergeCell ref="D17:E17"/>
    <mergeCell ref="B18:C18"/>
    <mergeCell ref="D18:E18"/>
    <mergeCell ref="B19:C19"/>
    <mergeCell ref="D19:E19"/>
    <mergeCell ref="D27:E27"/>
    <mergeCell ref="B28:C28"/>
    <mergeCell ref="D28:E28"/>
    <mergeCell ref="B29:C29"/>
    <mergeCell ref="D29:E29"/>
    <mergeCell ref="B27:C27"/>
    <mergeCell ref="B20:C20"/>
    <mergeCell ref="D20:E20"/>
    <mergeCell ref="A8:G8"/>
    <mergeCell ref="A12:A13"/>
    <mergeCell ref="B12:C12"/>
    <mergeCell ref="D12:E12"/>
    <mergeCell ref="F12:G12"/>
  </mergeCells>
  <phoneticPr fontId="17" type="noConversion"/>
  <pageMargins left="0.25" right="0.25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K-Elementary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RMCLE Accounting PC</dc:creator>
  <cp:lastModifiedBy>Jill Baumann</cp:lastModifiedBy>
  <cp:lastPrinted>2017-05-10T19:23:49Z</cp:lastPrinted>
  <dcterms:created xsi:type="dcterms:W3CDTF">2012-03-20T16:07:15Z</dcterms:created>
  <dcterms:modified xsi:type="dcterms:W3CDTF">2018-07-31T16:27:17Z</dcterms:modified>
</cp:coreProperties>
</file>